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720" firstSheet="1" activeTab="1"/>
  </bookViews>
  <sheets>
    <sheet name="ENERO 15" sheetId="194" r:id="rId1"/>
    <sheet name="FEBRERO 15" sheetId="196" r:id="rId2"/>
  </sheets>
  <definedNames>
    <definedName name="_xlnm.Print_Area" localSheetId="0">'ENERO 15'!$A$1:$V$165</definedName>
    <definedName name="_xlnm.Print_Area" localSheetId="1">'FEBRERO 15'!$A$1:$V$166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196" l="1"/>
  <c r="I69" i="196"/>
  <c r="E69" i="196"/>
  <c r="F69" i="196" s="1"/>
  <c r="T82" i="196"/>
  <c r="I82" i="196"/>
  <c r="E82" i="196"/>
  <c r="F82" i="196" s="1"/>
  <c r="G174" i="196"/>
  <c r="G176" i="196" s="1"/>
  <c r="G178" i="196" s="1"/>
  <c r="S166" i="196"/>
  <c r="R166" i="196"/>
  <c r="P166" i="196"/>
  <c r="O166" i="196"/>
  <c r="N166" i="196"/>
  <c r="M166" i="196"/>
  <c r="J166" i="196"/>
  <c r="U165" i="196"/>
  <c r="T165" i="196"/>
  <c r="I165" i="196"/>
  <c r="K165" i="196" s="1"/>
  <c r="V165" i="196" s="1"/>
  <c r="E165" i="196"/>
  <c r="F165" i="196" s="1"/>
  <c r="U164" i="196"/>
  <c r="T164" i="196"/>
  <c r="I164" i="196"/>
  <c r="K164" i="196" s="1"/>
  <c r="E164" i="196"/>
  <c r="F164" i="196" s="1"/>
  <c r="T161" i="196"/>
  <c r="I161" i="196"/>
  <c r="E161" i="196"/>
  <c r="F161" i="196" s="1"/>
  <c r="T159" i="196"/>
  <c r="I159" i="196"/>
  <c r="E159" i="196"/>
  <c r="F159" i="196" s="1"/>
  <c r="U158" i="196"/>
  <c r="T158" i="196"/>
  <c r="I158" i="196"/>
  <c r="K158" i="196" s="1"/>
  <c r="E158" i="196"/>
  <c r="F158" i="196" s="1"/>
  <c r="T156" i="196"/>
  <c r="I156" i="196"/>
  <c r="E156" i="196"/>
  <c r="F156" i="196" s="1"/>
  <c r="T155" i="196"/>
  <c r="I155" i="196"/>
  <c r="E155" i="196"/>
  <c r="F155" i="196" s="1"/>
  <c r="U154" i="196"/>
  <c r="T154" i="196"/>
  <c r="I154" i="196"/>
  <c r="K154" i="196" s="1"/>
  <c r="V154" i="196" s="1"/>
  <c r="E154" i="196"/>
  <c r="F154" i="196" s="1"/>
  <c r="T152" i="196"/>
  <c r="I152" i="196"/>
  <c r="E152" i="196"/>
  <c r="F152" i="196" s="1"/>
  <c r="T151" i="196"/>
  <c r="I151" i="196"/>
  <c r="E151" i="196"/>
  <c r="F151" i="196" s="1"/>
  <c r="T150" i="196"/>
  <c r="I150" i="196"/>
  <c r="E150" i="196"/>
  <c r="F150" i="196" s="1"/>
  <c r="U149" i="196"/>
  <c r="T149" i="196"/>
  <c r="I149" i="196"/>
  <c r="K149" i="196" s="1"/>
  <c r="E149" i="196"/>
  <c r="F149" i="196" s="1"/>
  <c r="T148" i="196"/>
  <c r="I148" i="196"/>
  <c r="E148" i="196"/>
  <c r="F148" i="196" s="1"/>
  <c r="T147" i="196"/>
  <c r="I147" i="196"/>
  <c r="E147" i="196"/>
  <c r="F147" i="196" s="1"/>
  <c r="T146" i="196"/>
  <c r="I146" i="196"/>
  <c r="E146" i="196"/>
  <c r="F146" i="196" s="1"/>
  <c r="T145" i="196"/>
  <c r="I145" i="196"/>
  <c r="E145" i="196"/>
  <c r="F145" i="196" s="1"/>
  <c r="T144" i="196"/>
  <c r="I144" i="196"/>
  <c r="E144" i="196"/>
  <c r="F144" i="196" s="1"/>
  <c r="T143" i="196"/>
  <c r="I143" i="196"/>
  <c r="E143" i="196"/>
  <c r="F143" i="196" s="1"/>
  <c r="T141" i="196"/>
  <c r="I141" i="196"/>
  <c r="E141" i="196"/>
  <c r="F141" i="196" s="1"/>
  <c r="T140" i="196"/>
  <c r="I140" i="196"/>
  <c r="E140" i="196"/>
  <c r="F140" i="196" s="1"/>
  <c r="T139" i="196"/>
  <c r="I139" i="196"/>
  <c r="E139" i="196"/>
  <c r="F139" i="196" s="1"/>
  <c r="T138" i="196"/>
  <c r="I138" i="196"/>
  <c r="E138" i="196"/>
  <c r="F138" i="196" s="1"/>
  <c r="T137" i="196"/>
  <c r="I137" i="196"/>
  <c r="E137" i="196"/>
  <c r="F137" i="196" s="1"/>
  <c r="T136" i="196"/>
  <c r="I136" i="196"/>
  <c r="E136" i="196"/>
  <c r="F136" i="196" s="1"/>
  <c r="T135" i="196"/>
  <c r="I135" i="196"/>
  <c r="E135" i="196"/>
  <c r="F135" i="196" s="1"/>
  <c r="T134" i="196"/>
  <c r="I134" i="196"/>
  <c r="E134" i="196"/>
  <c r="F134" i="196" s="1"/>
  <c r="T133" i="196"/>
  <c r="I133" i="196"/>
  <c r="E133" i="196"/>
  <c r="F133" i="196" s="1"/>
  <c r="T132" i="196"/>
  <c r="I132" i="196"/>
  <c r="E132" i="196"/>
  <c r="F132" i="196" s="1"/>
  <c r="I131" i="196"/>
  <c r="E131" i="196"/>
  <c r="F131" i="196" s="1"/>
  <c r="I130" i="196"/>
  <c r="E130" i="196"/>
  <c r="F130" i="196" s="1"/>
  <c r="I129" i="196"/>
  <c r="E129" i="196"/>
  <c r="F129" i="196" s="1"/>
  <c r="T128" i="196"/>
  <c r="I128" i="196"/>
  <c r="E128" i="196"/>
  <c r="F128" i="196" s="1"/>
  <c r="I127" i="196"/>
  <c r="E127" i="196"/>
  <c r="F127" i="196" s="1"/>
  <c r="I126" i="196"/>
  <c r="E126" i="196"/>
  <c r="F126" i="196" s="1"/>
  <c r="I125" i="196"/>
  <c r="E125" i="196"/>
  <c r="F125" i="196" s="1"/>
  <c r="T124" i="196"/>
  <c r="I124" i="196"/>
  <c r="E124" i="196"/>
  <c r="F124" i="196" s="1"/>
  <c r="T123" i="196"/>
  <c r="I123" i="196"/>
  <c r="E123" i="196"/>
  <c r="F123" i="196" s="1"/>
  <c r="T122" i="196"/>
  <c r="I122" i="196"/>
  <c r="E122" i="196"/>
  <c r="F122" i="196" s="1"/>
  <c r="I121" i="196"/>
  <c r="E121" i="196"/>
  <c r="F121" i="196" s="1"/>
  <c r="T120" i="196"/>
  <c r="I120" i="196"/>
  <c r="E120" i="196"/>
  <c r="F120" i="196" s="1"/>
  <c r="I119" i="196"/>
  <c r="E119" i="196"/>
  <c r="F119" i="196" s="1"/>
  <c r="I118" i="196"/>
  <c r="E118" i="196"/>
  <c r="F118" i="196" s="1"/>
  <c r="I116" i="196"/>
  <c r="E116" i="196"/>
  <c r="F116" i="196" s="1"/>
  <c r="I115" i="196"/>
  <c r="E115" i="196"/>
  <c r="F115" i="196" s="1"/>
  <c r="T114" i="196"/>
  <c r="I114" i="196"/>
  <c r="E114" i="196"/>
  <c r="F114" i="196" s="1"/>
  <c r="T113" i="196"/>
  <c r="I113" i="196"/>
  <c r="E113" i="196"/>
  <c r="F113" i="196" s="1"/>
  <c r="I112" i="196"/>
  <c r="E112" i="196"/>
  <c r="F112" i="196" s="1"/>
  <c r="T111" i="196"/>
  <c r="I111" i="196"/>
  <c r="E111" i="196"/>
  <c r="F111" i="196" s="1"/>
  <c r="T110" i="196"/>
  <c r="I110" i="196"/>
  <c r="E110" i="196"/>
  <c r="F110" i="196" s="1"/>
  <c r="T109" i="196"/>
  <c r="I109" i="196"/>
  <c r="E109" i="196"/>
  <c r="F109" i="196" s="1"/>
  <c r="I108" i="196"/>
  <c r="E108" i="196"/>
  <c r="F108" i="196" s="1"/>
  <c r="I107" i="196"/>
  <c r="E107" i="196"/>
  <c r="F107" i="196" s="1"/>
  <c r="T106" i="196"/>
  <c r="I106" i="196"/>
  <c r="E106" i="196"/>
  <c r="F106" i="196" s="1"/>
  <c r="T105" i="196"/>
  <c r="I105" i="196"/>
  <c r="E105" i="196"/>
  <c r="F105" i="196" s="1"/>
  <c r="T104" i="196"/>
  <c r="I104" i="196"/>
  <c r="E104" i="196"/>
  <c r="F104" i="196" s="1"/>
  <c r="I103" i="196"/>
  <c r="E103" i="196"/>
  <c r="F103" i="196" s="1"/>
  <c r="T102" i="196"/>
  <c r="I102" i="196"/>
  <c r="E102" i="196"/>
  <c r="F102" i="196" s="1"/>
  <c r="I101" i="196"/>
  <c r="E101" i="196"/>
  <c r="F101" i="196" s="1"/>
  <c r="I100" i="196"/>
  <c r="E100" i="196"/>
  <c r="F100" i="196" s="1"/>
  <c r="T99" i="196"/>
  <c r="I99" i="196"/>
  <c r="E99" i="196"/>
  <c r="F99" i="196" s="1"/>
  <c r="I98" i="196"/>
  <c r="E98" i="196"/>
  <c r="F98" i="196" s="1"/>
  <c r="I97" i="196"/>
  <c r="E97" i="196"/>
  <c r="F97" i="196" s="1"/>
  <c r="U96" i="196"/>
  <c r="T96" i="196"/>
  <c r="I96" i="196"/>
  <c r="K96" i="196" s="1"/>
  <c r="E96" i="196"/>
  <c r="F96" i="196" s="1"/>
  <c r="U94" i="196"/>
  <c r="T94" i="196"/>
  <c r="I94" i="196"/>
  <c r="K94" i="196" s="1"/>
  <c r="V94" i="196" s="1"/>
  <c r="E94" i="196"/>
  <c r="F94" i="196" s="1"/>
  <c r="T93" i="196"/>
  <c r="I93" i="196"/>
  <c r="E93" i="196"/>
  <c r="F93" i="196" s="1"/>
  <c r="I92" i="196"/>
  <c r="E92" i="196"/>
  <c r="F92" i="196" s="1"/>
  <c r="T91" i="196"/>
  <c r="I91" i="196"/>
  <c r="E91" i="196"/>
  <c r="F91" i="196" s="1"/>
  <c r="I90" i="196"/>
  <c r="E90" i="196"/>
  <c r="F90" i="196" s="1"/>
  <c r="U89" i="196"/>
  <c r="U88" i="196"/>
  <c r="T88" i="196"/>
  <c r="I88" i="196"/>
  <c r="K88" i="196" s="1"/>
  <c r="V88" i="196" s="1"/>
  <c r="E88" i="196"/>
  <c r="F88" i="196" s="1"/>
  <c r="U86" i="196"/>
  <c r="T86" i="196"/>
  <c r="I86" i="196"/>
  <c r="K86" i="196" s="1"/>
  <c r="V86" i="196" s="1"/>
  <c r="E86" i="196"/>
  <c r="F86" i="196" s="1"/>
  <c r="T84" i="196"/>
  <c r="I84" i="196"/>
  <c r="E84" i="196"/>
  <c r="F84" i="196" s="1"/>
  <c r="I83" i="196"/>
  <c r="E83" i="196"/>
  <c r="F83" i="196" s="1"/>
  <c r="T81" i="196"/>
  <c r="I81" i="196"/>
  <c r="E81" i="196"/>
  <c r="F81" i="196" s="1"/>
  <c r="T79" i="196"/>
  <c r="I79" i="196"/>
  <c r="E79" i="196"/>
  <c r="F79" i="196" s="1"/>
  <c r="I78" i="196"/>
  <c r="E78" i="196"/>
  <c r="F78" i="196" s="1"/>
  <c r="T77" i="196"/>
  <c r="I77" i="196"/>
  <c r="E77" i="196"/>
  <c r="F77" i="196" s="1"/>
  <c r="T76" i="196"/>
  <c r="I76" i="196"/>
  <c r="E76" i="196"/>
  <c r="F76" i="196" s="1"/>
  <c r="T75" i="196"/>
  <c r="I75" i="196"/>
  <c r="E75" i="196"/>
  <c r="F75" i="196" s="1"/>
  <c r="I74" i="196"/>
  <c r="E74" i="196"/>
  <c r="F74" i="196" s="1"/>
  <c r="I73" i="196"/>
  <c r="E73" i="196"/>
  <c r="F73" i="196" s="1"/>
  <c r="I72" i="196"/>
  <c r="E72" i="196"/>
  <c r="F72" i="196" s="1"/>
  <c r="T70" i="196"/>
  <c r="I70" i="196"/>
  <c r="E70" i="196"/>
  <c r="F70" i="196" s="1"/>
  <c r="T68" i="196"/>
  <c r="I68" i="196"/>
  <c r="E68" i="196"/>
  <c r="F68" i="196" s="1"/>
  <c r="T67" i="196"/>
  <c r="I67" i="196"/>
  <c r="E67" i="196"/>
  <c r="F67" i="196" s="1"/>
  <c r="T66" i="196"/>
  <c r="I66" i="196"/>
  <c r="E66" i="196"/>
  <c r="F66" i="196" s="1"/>
  <c r="T65" i="196"/>
  <c r="I65" i="196"/>
  <c r="E65" i="196"/>
  <c r="F65" i="196" s="1"/>
  <c r="T64" i="196"/>
  <c r="I64" i="196"/>
  <c r="E64" i="196"/>
  <c r="F64" i="196" s="1"/>
  <c r="T63" i="196"/>
  <c r="I63" i="196"/>
  <c r="E63" i="196"/>
  <c r="F63" i="196" s="1"/>
  <c r="T62" i="196"/>
  <c r="I62" i="196"/>
  <c r="E62" i="196"/>
  <c r="F62" i="196" s="1"/>
  <c r="T61" i="196"/>
  <c r="I61" i="196"/>
  <c r="E61" i="196"/>
  <c r="F61" i="196" s="1"/>
  <c r="T60" i="196"/>
  <c r="I60" i="196"/>
  <c r="E60" i="196"/>
  <c r="F60" i="196" s="1"/>
  <c r="T59" i="196"/>
  <c r="I59" i="196"/>
  <c r="E59" i="196"/>
  <c r="F59" i="196" s="1"/>
  <c r="U58" i="196"/>
  <c r="T58" i="196"/>
  <c r="I58" i="196"/>
  <c r="K58" i="196" s="1"/>
  <c r="E58" i="196"/>
  <c r="F58" i="196" s="1"/>
  <c r="I57" i="196"/>
  <c r="E57" i="196"/>
  <c r="F57" i="196" s="1"/>
  <c r="T56" i="196"/>
  <c r="I56" i="196"/>
  <c r="E56" i="196"/>
  <c r="F56" i="196" s="1"/>
  <c r="U55" i="196"/>
  <c r="T55" i="196"/>
  <c r="I55" i="196"/>
  <c r="K55" i="196" s="1"/>
  <c r="E55" i="196"/>
  <c r="F55" i="196" s="1"/>
  <c r="I53" i="196"/>
  <c r="E53" i="196"/>
  <c r="F53" i="196" s="1"/>
  <c r="I52" i="196"/>
  <c r="E52" i="196"/>
  <c r="F52" i="196" s="1"/>
  <c r="I51" i="196"/>
  <c r="E51" i="196"/>
  <c r="F51" i="196" s="1"/>
  <c r="U50" i="196"/>
  <c r="T50" i="196"/>
  <c r="I50" i="196"/>
  <c r="K50" i="196" s="1"/>
  <c r="E50" i="196"/>
  <c r="F50" i="196" s="1"/>
  <c r="U49" i="196"/>
  <c r="T49" i="196"/>
  <c r="I49" i="196"/>
  <c r="K49" i="196" s="1"/>
  <c r="V49" i="196" s="1"/>
  <c r="E49" i="196"/>
  <c r="F49" i="196" s="1"/>
  <c r="I47" i="196"/>
  <c r="E47" i="196"/>
  <c r="F47" i="196" s="1"/>
  <c r="I46" i="196"/>
  <c r="E46" i="196"/>
  <c r="F46" i="196" s="1"/>
  <c r="I45" i="196"/>
  <c r="E45" i="196"/>
  <c r="F45" i="196" s="1"/>
  <c r="U44" i="196"/>
  <c r="T44" i="196"/>
  <c r="I44" i="196"/>
  <c r="K44" i="196" s="1"/>
  <c r="E44" i="196"/>
  <c r="F44" i="196" s="1"/>
  <c r="T42" i="196"/>
  <c r="I42" i="196"/>
  <c r="E42" i="196"/>
  <c r="F42" i="196" s="1"/>
  <c r="I41" i="196"/>
  <c r="E41" i="196"/>
  <c r="F41" i="196" s="1"/>
  <c r="U40" i="196"/>
  <c r="T40" i="196"/>
  <c r="I40" i="196"/>
  <c r="K40" i="196" s="1"/>
  <c r="E40" i="196"/>
  <c r="F40" i="196" s="1"/>
  <c r="T38" i="196"/>
  <c r="I38" i="196"/>
  <c r="E38" i="196"/>
  <c r="F38" i="196" s="1"/>
  <c r="T37" i="196"/>
  <c r="I37" i="196"/>
  <c r="E37" i="196"/>
  <c r="F37" i="196" s="1"/>
  <c r="U36" i="196"/>
  <c r="T36" i="196"/>
  <c r="I36" i="196"/>
  <c r="K36" i="196" s="1"/>
  <c r="V36" i="196" s="1"/>
  <c r="E36" i="196"/>
  <c r="F36" i="196" s="1"/>
  <c r="I34" i="196"/>
  <c r="E34" i="196"/>
  <c r="F34" i="196" s="1"/>
  <c r="I33" i="196"/>
  <c r="E33" i="196"/>
  <c r="F33" i="196" s="1"/>
  <c r="I32" i="196"/>
  <c r="E32" i="196"/>
  <c r="F32" i="196" s="1"/>
  <c r="T31" i="196"/>
  <c r="I31" i="196"/>
  <c r="E31" i="196"/>
  <c r="F31" i="196" s="1"/>
  <c r="I30" i="196"/>
  <c r="E30" i="196"/>
  <c r="F30" i="196" s="1"/>
  <c r="U29" i="196"/>
  <c r="T29" i="196"/>
  <c r="I29" i="196"/>
  <c r="K29" i="196" s="1"/>
  <c r="E29" i="196"/>
  <c r="F29" i="196" s="1"/>
  <c r="I27" i="196"/>
  <c r="E27" i="196"/>
  <c r="F27" i="196" s="1"/>
  <c r="T25" i="196"/>
  <c r="I25" i="196"/>
  <c r="E25" i="196"/>
  <c r="F25" i="196" s="1"/>
  <c r="T23" i="196"/>
  <c r="I23" i="196"/>
  <c r="E23" i="196"/>
  <c r="F23" i="196" s="1"/>
  <c r="T22" i="196"/>
  <c r="I22" i="196"/>
  <c r="E22" i="196"/>
  <c r="F22" i="196" s="1"/>
  <c r="T21" i="196"/>
  <c r="I21" i="196"/>
  <c r="E21" i="196"/>
  <c r="F21" i="196" s="1"/>
  <c r="I20" i="196"/>
  <c r="E20" i="196"/>
  <c r="F20" i="196" s="1"/>
  <c r="U19" i="196"/>
  <c r="T19" i="196"/>
  <c r="I19" i="196"/>
  <c r="K19" i="196" s="1"/>
  <c r="V19" i="196" s="1"/>
  <c r="E19" i="196"/>
  <c r="F19" i="196" s="1"/>
  <c r="T17" i="196"/>
  <c r="I17" i="196"/>
  <c r="E17" i="196"/>
  <c r="F17" i="196" s="1"/>
  <c r="T16" i="196"/>
  <c r="I16" i="196"/>
  <c r="E16" i="196"/>
  <c r="F16" i="196" s="1"/>
  <c r="T15" i="196"/>
  <c r="I15" i="196"/>
  <c r="E15" i="196"/>
  <c r="F15" i="196" s="1"/>
  <c r="U14" i="196"/>
  <c r="T14" i="196"/>
  <c r="I14" i="196"/>
  <c r="K14" i="196" s="1"/>
  <c r="V14" i="196" s="1"/>
  <c r="E14" i="196"/>
  <c r="F14" i="196" s="1"/>
  <c r="U13" i="196"/>
  <c r="T13" i="196"/>
  <c r="I13" i="196"/>
  <c r="K13" i="196" s="1"/>
  <c r="E13" i="196"/>
  <c r="F13" i="196" s="1"/>
  <c r="A13" i="196"/>
  <c r="A14" i="196" s="1"/>
  <c r="A15" i="196" s="1"/>
  <c r="A16" i="196" s="1"/>
  <c r="A17" i="196" s="1"/>
  <c r="A19" i="196" s="1"/>
  <c r="A20" i="196" s="1"/>
  <c r="U11" i="196"/>
  <c r="T11" i="196"/>
  <c r="I11" i="196"/>
  <c r="E11" i="196"/>
  <c r="F11" i="196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I166" i="196"/>
  <c r="V29" i="196"/>
  <c r="V50" i="196"/>
  <c r="V40" i="196"/>
  <c r="V158" i="196"/>
  <c r="V37" i="194"/>
  <c r="V93" i="194"/>
  <c r="V153" i="194"/>
  <c r="V164" i="194"/>
  <c r="V44" i="196"/>
  <c r="V55" i="196"/>
  <c r="V149" i="196"/>
  <c r="V13" i="194"/>
  <c r="V51" i="194"/>
  <c r="V13" i="196"/>
  <c r="V58" i="196"/>
  <c r="V96" i="196"/>
  <c r="V164" i="196"/>
  <c r="A21" i="196"/>
  <c r="A22" i="196" s="1"/>
  <c r="A23" i="196" s="1"/>
  <c r="A25" i="196" s="1"/>
  <c r="A27" i="196" s="1"/>
  <c r="A29" i="196" s="1"/>
  <c r="A30" i="196" s="1"/>
  <c r="A31" i="196" s="1"/>
  <c r="A32" i="196" s="1"/>
  <c r="A33" i="196" s="1"/>
  <c r="A34" i="196" s="1"/>
  <c r="A36" i="196" s="1"/>
  <c r="A37" i="196" s="1"/>
  <c r="A38" i="196" s="1"/>
  <c r="A40" i="196" s="1"/>
  <c r="A41" i="196" s="1"/>
  <c r="A42" i="196" s="1"/>
  <c r="A44" i="196" s="1"/>
  <c r="A45" i="196" s="1"/>
  <c r="A46" i="196" s="1"/>
  <c r="A47" i="196" s="1"/>
  <c r="A49" i="196" s="1"/>
  <c r="A50" i="196" s="1"/>
  <c r="A51" i="196" s="1"/>
  <c r="A52" i="196" s="1"/>
  <c r="A53" i="196" s="1"/>
  <c r="A55" i="196" s="1"/>
  <c r="A56" i="196" s="1"/>
  <c r="A57" i="196" s="1"/>
  <c r="A58" i="196" s="1"/>
  <c r="A59" i="196" s="1"/>
  <c r="A60" i="196" s="1"/>
  <c r="A61" i="196" s="1"/>
  <c r="A62" i="196" s="1"/>
  <c r="A63" i="196" s="1"/>
  <c r="A64" i="196" s="1"/>
  <c r="A65" i="196" s="1"/>
  <c r="A66" i="196" s="1"/>
  <c r="A67" i="196" s="1"/>
  <c r="A68" i="196" s="1"/>
  <c r="A69" i="196" s="1"/>
  <c r="A70" i="196" s="1"/>
  <c r="A72" i="196" s="1"/>
  <c r="A73" i="196" s="1"/>
  <c r="A74" i="196" s="1"/>
  <c r="A75" i="196" s="1"/>
  <c r="A76" i="196" s="1"/>
  <c r="A77" i="196" s="1"/>
  <c r="A78" i="196" s="1"/>
  <c r="A79" i="196" s="1"/>
  <c r="L69" i="196"/>
  <c r="U69" i="196" s="1"/>
  <c r="K69" i="196"/>
  <c r="L82" i="196"/>
  <c r="U82" i="196" s="1"/>
  <c r="K82" i="196"/>
  <c r="K11" i="196"/>
  <c r="L15" i="196"/>
  <c r="K15" i="196"/>
  <c r="L16" i="196"/>
  <c r="U16" i="196" s="1"/>
  <c r="K16" i="196"/>
  <c r="L17" i="196"/>
  <c r="U17" i="196" s="1"/>
  <c r="K17" i="196"/>
  <c r="V17" i="196" s="1"/>
  <c r="Q20" i="196"/>
  <c r="L20" i="196"/>
  <c r="U20" i="196" s="1"/>
  <c r="K20" i="196"/>
  <c r="L21" i="196"/>
  <c r="U21" i="196" s="1"/>
  <c r="K21" i="196"/>
  <c r="L22" i="196"/>
  <c r="U22" i="196" s="1"/>
  <c r="K22" i="196"/>
  <c r="L23" i="196"/>
  <c r="U23" i="196" s="1"/>
  <c r="K23" i="196"/>
  <c r="L25" i="196"/>
  <c r="U25" i="196" s="1"/>
  <c r="K25" i="196"/>
  <c r="Q27" i="196"/>
  <c r="T27" i="196" s="1"/>
  <c r="L27" i="196"/>
  <c r="K27" i="196"/>
  <c r="Q30" i="196"/>
  <c r="T30" i="196" s="1"/>
  <c r="L30" i="196"/>
  <c r="U30" i="196" s="1"/>
  <c r="K30" i="196"/>
  <c r="L31" i="196"/>
  <c r="U31" i="196" s="1"/>
  <c r="K31" i="196"/>
  <c r="Q32" i="196"/>
  <c r="T32" i="196" s="1"/>
  <c r="L32" i="196"/>
  <c r="K32" i="196"/>
  <c r="Q33" i="196"/>
  <c r="T33" i="196" s="1"/>
  <c r="L33" i="196"/>
  <c r="U33" i="196" s="1"/>
  <c r="K33" i="196"/>
  <c r="Q34" i="196"/>
  <c r="T34" i="196" s="1"/>
  <c r="L34" i="196"/>
  <c r="K34" i="196"/>
  <c r="L37" i="196"/>
  <c r="U37" i="196" s="1"/>
  <c r="K37" i="196"/>
  <c r="L38" i="196"/>
  <c r="U38" i="196" s="1"/>
  <c r="K38" i="196"/>
  <c r="V38" i="196" s="1"/>
  <c r="Q41" i="196"/>
  <c r="T41" i="196" s="1"/>
  <c r="L41" i="196"/>
  <c r="U41" i="196" s="1"/>
  <c r="K41" i="196"/>
  <c r="L42" i="196"/>
  <c r="U42" i="196" s="1"/>
  <c r="K42" i="196"/>
  <c r="Q45" i="196"/>
  <c r="K45" i="196"/>
  <c r="Q46" i="196"/>
  <c r="K46" i="196"/>
  <c r="Q47" i="196"/>
  <c r="T47" i="196" s="1"/>
  <c r="L47" i="196"/>
  <c r="K47" i="196"/>
  <c r="Q51" i="196"/>
  <c r="T51" i="196" s="1"/>
  <c r="L51" i="196"/>
  <c r="K51" i="196"/>
  <c r="Q52" i="196"/>
  <c r="T52" i="196" s="1"/>
  <c r="L52" i="196"/>
  <c r="K52" i="196"/>
  <c r="Q53" i="196"/>
  <c r="T53" i="196" s="1"/>
  <c r="L53" i="196"/>
  <c r="U53" i="196" s="1"/>
  <c r="K53" i="196"/>
  <c r="L56" i="196"/>
  <c r="U56" i="196" s="1"/>
  <c r="K56" i="196"/>
  <c r="Q57" i="196"/>
  <c r="T57" i="196" s="1"/>
  <c r="L57" i="196"/>
  <c r="K57" i="196"/>
  <c r="L59" i="196"/>
  <c r="U59" i="196" s="1"/>
  <c r="K59" i="196"/>
  <c r="V59" i="196" s="1"/>
  <c r="L60" i="196"/>
  <c r="U60" i="196" s="1"/>
  <c r="K60" i="196"/>
  <c r="L61" i="196"/>
  <c r="U61" i="196" s="1"/>
  <c r="K61" i="196"/>
  <c r="V61" i="196" s="1"/>
  <c r="L62" i="196"/>
  <c r="U62" i="196" s="1"/>
  <c r="K62" i="196"/>
  <c r="V62" i="196" s="1"/>
  <c r="L63" i="196"/>
  <c r="U63" i="196" s="1"/>
  <c r="K63" i="196"/>
  <c r="V63" i="196" s="1"/>
  <c r="L64" i="196"/>
  <c r="U64" i="196" s="1"/>
  <c r="K64" i="196"/>
  <c r="L65" i="196"/>
  <c r="U65" i="196" s="1"/>
  <c r="K65" i="196"/>
  <c r="V65" i="196" s="1"/>
  <c r="L66" i="196"/>
  <c r="U66" i="196" s="1"/>
  <c r="K66" i="196"/>
  <c r="V66" i="196" s="1"/>
  <c r="L67" i="196"/>
  <c r="U67" i="196" s="1"/>
  <c r="K67" i="196"/>
  <c r="V67" i="196" s="1"/>
  <c r="L68" i="196"/>
  <c r="U68" i="196" s="1"/>
  <c r="K68" i="196"/>
  <c r="L70" i="196"/>
  <c r="U70" i="196" s="1"/>
  <c r="K70" i="196"/>
  <c r="V70" i="196" s="1"/>
  <c r="Q72" i="196"/>
  <c r="T72" i="196" s="1"/>
  <c r="L72" i="196"/>
  <c r="U72" i="196" s="1"/>
  <c r="K72" i="196"/>
  <c r="Q73" i="196"/>
  <c r="T73" i="196" s="1"/>
  <c r="L73" i="196"/>
  <c r="K73" i="196"/>
  <c r="Q74" i="196"/>
  <c r="T74" i="196" s="1"/>
  <c r="L74" i="196"/>
  <c r="U74" i="196" s="1"/>
  <c r="K74" i="196"/>
  <c r="L75" i="196"/>
  <c r="U75" i="196" s="1"/>
  <c r="K75" i="196"/>
  <c r="L76" i="196"/>
  <c r="U76" i="196" s="1"/>
  <c r="K76" i="196"/>
  <c r="L77" i="196"/>
  <c r="U77" i="196" s="1"/>
  <c r="K77" i="196"/>
  <c r="Q78" i="196"/>
  <c r="T78" i="196" s="1"/>
  <c r="L78" i="196"/>
  <c r="K78" i="196"/>
  <c r="L79" i="196"/>
  <c r="U79" i="196" s="1"/>
  <c r="K79" i="196"/>
  <c r="V79" i="196" s="1"/>
  <c r="U81" i="196"/>
  <c r="K81" i="196"/>
  <c r="Q83" i="196"/>
  <c r="T83" i="196" s="1"/>
  <c r="L83" i="196"/>
  <c r="U83" i="196" s="1"/>
  <c r="K83" i="196"/>
  <c r="L84" i="196"/>
  <c r="U84" i="196" s="1"/>
  <c r="K84" i="196"/>
  <c r="Q90" i="196"/>
  <c r="T90" i="196" s="1"/>
  <c r="L90" i="196"/>
  <c r="K90" i="196"/>
  <c r="L91" i="196"/>
  <c r="U91" i="196" s="1"/>
  <c r="K91" i="196"/>
  <c r="V91" i="196" s="1"/>
  <c r="Q92" i="196"/>
  <c r="T92" i="196" s="1"/>
  <c r="L92" i="196"/>
  <c r="U92" i="196" s="1"/>
  <c r="K92" i="196"/>
  <c r="L93" i="196"/>
  <c r="U93" i="196" s="1"/>
  <c r="K93" i="196"/>
  <c r="Q97" i="196"/>
  <c r="T97" i="196" s="1"/>
  <c r="L97" i="196"/>
  <c r="K97" i="196"/>
  <c r="Q98" i="196"/>
  <c r="T98" i="196" s="1"/>
  <c r="L98" i="196"/>
  <c r="U98" i="196" s="1"/>
  <c r="K98" i="196"/>
  <c r="L99" i="196"/>
  <c r="U99" i="196" s="1"/>
  <c r="K99" i="196"/>
  <c r="Q100" i="196"/>
  <c r="T100" i="196" s="1"/>
  <c r="L100" i="196"/>
  <c r="K100" i="196"/>
  <c r="Q101" i="196"/>
  <c r="T101" i="196" s="1"/>
  <c r="L101" i="196"/>
  <c r="U101" i="196" s="1"/>
  <c r="K101" i="196"/>
  <c r="L102" i="196"/>
  <c r="U102" i="196" s="1"/>
  <c r="K102" i="196"/>
  <c r="Q103" i="196"/>
  <c r="T103" i="196" s="1"/>
  <c r="L103" i="196"/>
  <c r="K103" i="196"/>
  <c r="L104" i="196"/>
  <c r="U104" i="196" s="1"/>
  <c r="K104" i="196"/>
  <c r="V104" i="196" s="1"/>
  <c r="L105" i="196"/>
  <c r="U105" i="196" s="1"/>
  <c r="K105" i="196"/>
  <c r="V105" i="196" s="1"/>
  <c r="L106" i="196"/>
  <c r="U106" i="196" s="1"/>
  <c r="K106" i="196"/>
  <c r="Q107" i="196"/>
  <c r="T107" i="196" s="1"/>
  <c r="L107" i="196"/>
  <c r="U107" i="196" s="1"/>
  <c r="K107" i="196"/>
  <c r="Q108" i="196"/>
  <c r="T108" i="196" s="1"/>
  <c r="L108" i="196"/>
  <c r="K108" i="196"/>
  <c r="L109" i="196"/>
  <c r="U109" i="196" s="1"/>
  <c r="K109" i="196"/>
  <c r="L110" i="196"/>
  <c r="U110" i="196" s="1"/>
  <c r="K110" i="196"/>
  <c r="V110" i="196" s="1"/>
  <c r="L111" i="196"/>
  <c r="U111" i="196" s="1"/>
  <c r="K111" i="196"/>
  <c r="V111" i="196" s="1"/>
  <c r="Q112" i="196"/>
  <c r="T112" i="196" s="1"/>
  <c r="L112" i="196"/>
  <c r="U112" i="196" s="1"/>
  <c r="K112" i="196"/>
  <c r="L113" i="196"/>
  <c r="U113" i="196" s="1"/>
  <c r="K113" i="196"/>
  <c r="L114" i="196"/>
  <c r="U114" i="196" s="1"/>
  <c r="K114" i="196"/>
  <c r="Q115" i="196"/>
  <c r="T115" i="196" s="1"/>
  <c r="L115" i="196"/>
  <c r="K115" i="196"/>
  <c r="Q116" i="196"/>
  <c r="T116" i="196" s="1"/>
  <c r="L116" i="196"/>
  <c r="K116" i="196"/>
  <c r="Q118" i="196"/>
  <c r="K118" i="196"/>
  <c r="Q119" i="196"/>
  <c r="T119" i="196" s="1"/>
  <c r="L119" i="196"/>
  <c r="K119" i="196"/>
  <c r="L120" i="196"/>
  <c r="U120" i="196" s="1"/>
  <c r="K120" i="196"/>
  <c r="Q121" i="196"/>
  <c r="T121" i="196" s="1"/>
  <c r="L121" i="196"/>
  <c r="U121" i="196" s="1"/>
  <c r="K121" i="196"/>
  <c r="L122" i="196"/>
  <c r="U122" i="196" s="1"/>
  <c r="K122" i="196"/>
  <c r="L123" i="196"/>
  <c r="U123" i="196" s="1"/>
  <c r="K123" i="196"/>
  <c r="L124" i="196"/>
  <c r="U124" i="196" s="1"/>
  <c r="K124" i="196"/>
  <c r="Q125" i="196"/>
  <c r="T125" i="196" s="1"/>
  <c r="L125" i="196"/>
  <c r="K125" i="196"/>
  <c r="Q126" i="196"/>
  <c r="T126" i="196" s="1"/>
  <c r="L126" i="196"/>
  <c r="U126" i="196" s="1"/>
  <c r="K126" i="196"/>
  <c r="Q127" i="196"/>
  <c r="T127" i="196" s="1"/>
  <c r="L127" i="196"/>
  <c r="K127" i="196"/>
  <c r="L128" i="196"/>
  <c r="U128" i="196" s="1"/>
  <c r="K128" i="196"/>
  <c r="V128" i="196" s="1"/>
  <c r="Q129" i="196"/>
  <c r="T129" i="196" s="1"/>
  <c r="L129" i="196"/>
  <c r="U129" i="196" s="1"/>
  <c r="K129" i="196"/>
  <c r="Q130" i="196"/>
  <c r="T130" i="196" s="1"/>
  <c r="L130" i="196"/>
  <c r="K130" i="196"/>
  <c r="Q131" i="196"/>
  <c r="T131" i="196" s="1"/>
  <c r="L131" i="196"/>
  <c r="U131" i="196" s="1"/>
  <c r="K131" i="196"/>
  <c r="L132" i="196"/>
  <c r="U132" i="196" s="1"/>
  <c r="K132" i="196"/>
  <c r="L133" i="196"/>
  <c r="U133" i="196" s="1"/>
  <c r="K133" i="196"/>
  <c r="L134" i="196"/>
  <c r="U134" i="196" s="1"/>
  <c r="K134" i="196"/>
  <c r="L135" i="196"/>
  <c r="U135" i="196" s="1"/>
  <c r="K135" i="196"/>
  <c r="L136" i="196"/>
  <c r="U136" i="196" s="1"/>
  <c r="K136" i="196"/>
  <c r="L137" i="196"/>
  <c r="U137" i="196" s="1"/>
  <c r="K137" i="196"/>
  <c r="L138" i="196"/>
  <c r="U138" i="196" s="1"/>
  <c r="K138" i="196"/>
  <c r="L139" i="196"/>
  <c r="U139" i="196" s="1"/>
  <c r="K139" i="196"/>
  <c r="L140" i="196"/>
  <c r="U140" i="196" s="1"/>
  <c r="K140" i="196"/>
  <c r="L141" i="196"/>
  <c r="U141" i="196" s="1"/>
  <c r="K141" i="196"/>
  <c r="L143" i="196"/>
  <c r="U143" i="196" s="1"/>
  <c r="K143" i="196"/>
  <c r="L144" i="196"/>
  <c r="U144" i="196" s="1"/>
  <c r="K144" i="196"/>
  <c r="L145" i="196"/>
  <c r="U145" i="196" s="1"/>
  <c r="K145" i="196"/>
  <c r="L146" i="196"/>
  <c r="U146" i="196" s="1"/>
  <c r="K146" i="196"/>
  <c r="L147" i="196"/>
  <c r="U147" i="196" s="1"/>
  <c r="K147" i="196"/>
  <c r="L148" i="196"/>
  <c r="U148" i="196" s="1"/>
  <c r="K148" i="196"/>
  <c r="L150" i="196"/>
  <c r="U150" i="196" s="1"/>
  <c r="K150" i="196"/>
  <c r="L151" i="196"/>
  <c r="U151" i="196" s="1"/>
  <c r="K151" i="196"/>
  <c r="L152" i="196"/>
  <c r="U152" i="196" s="1"/>
  <c r="K152" i="196"/>
  <c r="L155" i="196"/>
  <c r="U155" i="196" s="1"/>
  <c r="K155" i="196"/>
  <c r="L156" i="196"/>
  <c r="U156" i="196" s="1"/>
  <c r="K156" i="196"/>
  <c r="L159" i="196"/>
  <c r="U159" i="196" s="1"/>
  <c r="K159" i="196"/>
  <c r="L161" i="196"/>
  <c r="U161" i="196" s="1"/>
  <c r="K161" i="196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56" i="196"/>
  <c r="V150" i="196"/>
  <c r="V145" i="196"/>
  <c r="V140" i="196"/>
  <c r="V136" i="196"/>
  <c r="V132" i="196"/>
  <c r="V129" i="196"/>
  <c r="V126" i="196"/>
  <c r="V123" i="196"/>
  <c r="V112" i="196"/>
  <c r="V102" i="196"/>
  <c r="V99" i="196"/>
  <c r="V93" i="196"/>
  <c r="U90" i="196"/>
  <c r="V90" i="196" s="1"/>
  <c r="V76" i="196"/>
  <c r="U73" i="196"/>
  <c r="V53" i="196"/>
  <c r="V42" i="196"/>
  <c r="U32" i="196"/>
  <c r="U27" i="196"/>
  <c r="V21" i="196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55" i="196"/>
  <c r="V148" i="196"/>
  <c r="V144" i="196"/>
  <c r="V139" i="196"/>
  <c r="V135" i="196"/>
  <c r="V131" i="196"/>
  <c r="V122" i="196"/>
  <c r="U119" i="196"/>
  <c r="V119" i="196" s="1"/>
  <c r="U115" i="196"/>
  <c r="U108" i="196"/>
  <c r="V101" i="196"/>
  <c r="V98" i="196"/>
  <c r="V92" i="196"/>
  <c r="V84" i="196"/>
  <c r="V75" i="196"/>
  <c r="V72" i="196"/>
  <c r="U47" i="196"/>
  <c r="V41" i="196"/>
  <c r="U34" i="196"/>
  <c r="V34" i="196" s="1"/>
  <c r="V31" i="196"/>
  <c r="V25" i="196"/>
  <c r="V20" i="196"/>
  <c r="V125" i="194"/>
  <c r="V108" i="196"/>
  <c r="V97" i="194"/>
  <c r="V57" i="196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61" i="196"/>
  <c r="V152" i="196"/>
  <c r="V147" i="196"/>
  <c r="V143" i="196"/>
  <c r="V138" i="196"/>
  <c r="V134" i="196"/>
  <c r="U125" i="196"/>
  <c r="V125" i="196" s="1"/>
  <c r="V121" i="196"/>
  <c r="V114" i="196"/>
  <c r="V107" i="196"/>
  <c r="V83" i="196"/>
  <c r="U78" i="196"/>
  <c r="V78" i="196" s="1"/>
  <c r="V74" i="196"/>
  <c r="U57" i="196"/>
  <c r="U52" i="196"/>
  <c r="V52" i="196" s="1"/>
  <c r="V33" i="196"/>
  <c r="V30" i="196"/>
  <c r="V23" i="196"/>
  <c r="V82" i="196"/>
  <c r="V47" i="196"/>
  <c r="V130" i="194"/>
  <c r="V100" i="194"/>
  <c r="V31" i="194"/>
  <c r="V130" i="196"/>
  <c r="V103" i="196"/>
  <c r="V54" i="194"/>
  <c r="V115" i="196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9" i="196"/>
  <c r="V151" i="196"/>
  <c r="V146" i="196"/>
  <c r="V141" i="196"/>
  <c r="V137" i="196"/>
  <c r="V133" i="196"/>
  <c r="U130" i="196"/>
  <c r="U127" i="196"/>
  <c r="V127" i="196" s="1"/>
  <c r="V124" i="196"/>
  <c r="V113" i="196"/>
  <c r="U103" i="196"/>
  <c r="U100" i="196"/>
  <c r="V100" i="196" s="1"/>
  <c r="U97" i="196"/>
  <c r="V97" i="196" s="1"/>
  <c r="V77" i="196"/>
  <c r="V56" i="196"/>
  <c r="V22" i="196"/>
  <c r="V69" i="196"/>
  <c r="V115" i="194"/>
  <c r="V52" i="194"/>
  <c r="V120" i="196"/>
  <c r="U116" i="196"/>
  <c r="V116" i="196" s="1"/>
  <c r="V109" i="196"/>
  <c r="V106" i="196"/>
  <c r="V81" i="196"/>
  <c r="V73" i="196"/>
  <c r="V68" i="196"/>
  <c r="V64" i="196"/>
  <c r="V60" i="196"/>
  <c r="U51" i="196"/>
  <c r="V51" i="196" s="1"/>
  <c r="V37" i="196"/>
  <c r="V32" i="196"/>
  <c r="V27" i="196"/>
  <c r="V16" i="196"/>
  <c r="A81" i="196"/>
  <c r="A82" i="196" s="1"/>
  <c r="A83" i="196" s="1"/>
  <c r="A84" i="196" s="1"/>
  <c r="A86" i="196" s="1"/>
  <c r="A88" i="196" s="1"/>
  <c r="A90" i="196" s="1"/>
  <c r="A91" i="196" s="1"/>
  <c r="A92" i="196" s="1"/>
  <c r="A93" i="196" s="1"/>
  <c r="A94" i="196" s="1"/>
  <c r="A96" i="196" s="1"/>
  <c r="A97" i="196" s="1"/>
  <c r="A98" i="196" s="1"/>
  <c r="A99" i="196" s="1"/>
  <c r="A100" i="196" s="1"/>
  <c r="A101" i="196" s="1"/>
  <c r="A102" i="196" s="1"/>
  <c r="A103" i="196" s="1"/>
  <c r="A104" i="196" s="1"/>
  <c r="A105" i="196" s="1"/>
  <c r="A106" i="196" s="1"/>
  <c r="A107" i="196" s="1"/>
  <c r="A108" i="196" s="1"/>
  <c r="A109" i="196" s="1"/>
  <c r="A110" i="196" s="1"/>
  <c r="A111" i="196" s="1"/>
  <c r="A112" i="196" s="1"/>
  <c r="A113" i="196" s="1"/>
  <c r="A114" i="196" s="1"/>
  <c r="A115" i="196" s="1"/>
  <c r="A116" i="196" s="1"/>
  <c r="A118" i="196" s="1"/>
  <c r="A119" i="196" s="1"/>
  <c r="A120" i="196" s="1"/>
  <c r="A121" i="196" s="1"/>
  <c r="A122" i="196" s="1"/>
  <c r="A123" i="196" s="1"/>
  <c r="A124" i="196" s="1"/>
  <c r="A125" i="196" s="1"/>
  <c r="A126" i="196" s="1"/>
  <c r="A127" i="196" s="1"/>
  <c r="A128" i="196" s="1"/>
  <c r="A129" i="196" s="1"/>
  <c r="A130" i="196" s="1"/>
  <c r="A131" i="196" s="1"/>
  <c r="A132" i="196" s="1"/>
  <c r="A133" i="196" s="1"/>
  <c r="A134" i="196" s="1"/>
  <c r="A135" i="196" s="1"/>
  <c r="A136" i="196" s="1"/>
  <c r="A137" i="196" s="1"/>
  <c r="A138" i="196" s="1"/>
  <c r="A139" i="196" s="1"/>
  <c r="A140" i="196" s="1"/>
  <c r="A141" i="196" s="1"/>
  <c r="A143" i="196" s="1"/>
  <c r="A144" i="196" s="1"/>
  <c r="A145" i="196" s="1"/>
  <c r="A146" i="196" s="1"/>
  <c r="A147" i="196" s="1"/>
  <c r="A148" i="196" s="1"/>
  <c r="A149" i="196" s="1"/>
  <c r="A150" i="196" s="1"/>
  <c r="A151" i="196" s="1"/>
  <c r="A152" i="196" s="1"/>
  <c r="A154" i="196" s="1"/>
  <c r="A155" i="196" s="1"/>
  <c r="A156" i="196" s="1"/>
  <c r="A158" i="196" s="1"/>
  <c r="A159" i="196" s="1"/>
  <c r="A161" i="196" s="1"/>
  <c r="A164" i="196" s="1"/>
  <c r="A165" i="196" s="1"/>
  <c r="U118" i="196"/>
  <c r="V118" i="196" s="1"/>
  <c r="T118" i="196"/>
  <c r="U46" i="196"/>
  <c r="V46" i="196" s="1"/>
  <c r="T46" i="196"/>
  <c r="U45" i="196"/>
  <c r="V45" i="196" s="1"/>
  <c r="T45" i="196"/>
  <c r="Q166" i="196"/>
  <c r="T20" i="196"/>
  <c r="T166" i="196" s="1"/>
  <c r="L166" i="196"/>
  <c r="U15" i="196"/>
  <c r="K166" i="196"/>
  <c r="V11" i="196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U166" i="196" l="1"/>
  <c r="V15" i="196"/>
  <c r="V166" i="196" s="1"/>
  <c r="U165" i="194"/>
  <c r="V15" i="194"/>
  <c r="V165" i="194" s="1"/>
</calcChain>
</file>

<file path=xl/sharedStrings.xml><?xml version="1.0" encoding="utf-8"?>
<sst xmlns="http://schemas.openxmlformats.org/spreadsheetml/2006/main" count="745" uniqueCount="346">
  <si>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</si>
  <si>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</si>
  <si>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</si>
  <si>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</si>
  <si>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</si>
  <si>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</si>
  <si>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</si>
  <si>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</si>
  <si>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</si>
  <si>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</si>
  <si>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</si>
  <si>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</si>
  <si>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</si>
  <si>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</si>
  <si>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</si>
  <si>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</si>
  <si>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</si>
  <si>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</si>
  <si>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</si>
  <si>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</si>
  <si>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</si>
  <si>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</si>
  <si>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</si>
  <si>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</si>
  <si>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</si>
  <si>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</si>
  <si>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</si>
  <si>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</si>
  <si>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</si>
  <si>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</si>
  <si>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</si>
  <si>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</si>
  <si>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</si>
  <si>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</si>
  <si>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</si>
  <si>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</si>
  <si>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</si>
  <si>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</si>
  <si>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</si>
  <si>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</si>
  <si>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</si>
  <si>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</si>
  <si>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</si>
  <si>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</si>
  <si>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</si>
  <si>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</si>
  <si>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</si>
  <si>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</si>
  <si>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</si>
  <si>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</si>
  <si>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</si>
  <si>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</si>
  <si>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</si>
  <si>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</si>
  <si>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</si>
  <si>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</si>
  <si>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</si>
  <si>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</si>
  <si>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</si>
  <si>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</si>
  <si>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</si>
  <si>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</si>
  <si>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</si>
  <si>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</si>
  <si>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</si>
  <si>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</si>
  <si>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</si>
  <si>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</si>
  <si>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</si>
  <si>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</si>
  <si>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</si>
  <si>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</si>
  <si>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</si>
  <si>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</si>
  <si>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</si>
  <si>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</si>
  <si>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</si>
  <si>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</si>
  <si>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</si>
  <si>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</si>
  <si>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</si>
  <si>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</si>
  <si>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</si>
  <si>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</si>
  <si>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</si>
  <si>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</si>
  <si>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</si>
  <si>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</si>
  <si>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</si>
  <si>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</si>
  <si>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</si>
  <si>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</si>
  <si>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</si>
  <si>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</si>
  <si>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</si>
  <si>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</si>
  <si>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</si>
  <si>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</si>
  <si>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</si>
  <si>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</si>
  <si>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</si>
  <si>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</si>
  <si>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</si>
  <si>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</si>
  <si>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</si>
  <si>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</si>
  <si>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</si>
  <si>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</si>
  <si>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</si>
  <si>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</si>
  <si>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</si>
  <si>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</si>
  <si>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</si>
  <si>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</si>
  <si>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</si>
  <si>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</si>
  <si>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</si>
  <si>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</si>
  <si>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</si>
  <si>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</si>
  <si>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</si>
  <si>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</si>
  <si>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</si>
  <si>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</si>
  <si>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</si>
  <si>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</si>
  <si>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</si>
  <si>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</si>
  <si>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</si>
  <si>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</si>
  <si>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</si>
  <si>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</si>
  <si>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</si>
  <si>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</si>
  <si>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</si>
  <si>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</si>
  <si>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</si>
  <si>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</si>
  <si>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</si>
  <si>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</si>
  <si>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</si>
  <si>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</si>
  <si>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</si>
  <si>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</si>
  <si>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</si>
  <si>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</si>
  <si>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</si>
  <si>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</si>
  <si>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</si>
  <si>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</si>
  <si>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</si>
  <si>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</si>
  <si>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</si>
  <si>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</si>
  <si>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</si>
  <si>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</si>
  <si>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</si>
  <si>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</si>
  <si>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</si>
  <si>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</si>
  <si>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</si>
  <si>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</si>
  <si>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</si>
  <si>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</si>
  <si>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</si>
  <si>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</si>
  <si>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</si>
  <si>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</si>
  <si>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</si>
  <si>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</si>
  <si>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</si>
  <si>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</si>
  <si>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</si>
  <si>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</si>
  <si>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</si>
  <si>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</si>
  <si>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</si>
  <si>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</si>
  <si>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</si>
  <si>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</si>
  <si>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</si>
  <si>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</si>
  <si>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</si>
  <si>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</si>
  <si>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</si>
  <si>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</si>
  <si>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</si>
  <si>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</si>
  <si>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</si>
  <si>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</si>
  <si>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</si>
  <si>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</si>
  <si>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</si>
  <si>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</si>
  <si>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</si>
  <si>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</si>
  <si>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</si>
  <si>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</si>
  <si>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</si>
  <si>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</si>
  <si>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</si>
  <si>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</si>
  <si>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</si>
  <si>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</si>
  <si>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</si>
  <si>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</si>
  <si>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</si>
  <si>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</si>
  <si>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</si>
  <si>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</si>
  <si>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</si>
  <si>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</si>
  <si>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</si>
  <si>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</si>
  <si>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</si>
  <si>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</si>
  <si>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</si>
  <si>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</si>
  <si>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</si>
  <si>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</si>
  <si>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</si>
  <si>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</si>
  <si>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</si>
  <si>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</si>
  <si>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</si>
  <si>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</si>
  <si>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</si>
  <si>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</si>
  <si>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</si>
  <si>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</si>
  <si>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</si>
  <si>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</si>
  <si>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</si>
  <si>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</si>
  <si>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</si>
  <si>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</si>
  <si>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</si>
  <si>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</si>
  <si>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</si>
  <si>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</si>
  <si>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</si>
  <si>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</si>
  <si>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</si>
  <si>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</si>
  <si>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</si>
  <si>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</si>
  <si>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</si>
  <si>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</si>
  <si>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</si>
  <si>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</si>
  <si>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</si>
  <si>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</si>
  <si>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</si>
  <si>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</si>
  <si>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</si>
  <si>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</si>
  <si>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</si>
  <si>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</si>
  <si>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</si>
  <si>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</si>
  <si>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</si>
  <si>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</si>
  <si>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</si>
  <si>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</si>
  <si>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</si>
  <si>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</si>
  <si>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</si>
  <si>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</si>
  <si>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</si>
  <si>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</si>
  <si>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</si>
  <si>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</si>
  <si>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</si>
  <si>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</si>
  <si>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</si>
  <si>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</si>
  <si>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</si>
  <si>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</si>
  <si>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</si>
  <si>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</si>
  <si>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</si>
  <si>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</si>
  <si>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</si>
  <si>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</si>
  <si>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</si>
  <si>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</si>
  <si>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</si>
  <si>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</si>
  <si>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</si>
  <si>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</si>
  <si>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</si>
  <si>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</si>
  <si>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</si>
  <si>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</si>
  <si>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</si>
  <si>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</si>
  <si>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</si>
  <si>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</si>
  <si>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</si>
  <si>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</si>
  <si>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</si>
  <si>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</si>
  <si>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</si>
  <si>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</si>
  <si>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</si>
  <si>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</si>
  <si>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</si>
  <si>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</si>
  <si>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</si>
  <si>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</si>
  <si>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</si>
  <si>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</si>
  <si>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</si>
  <si>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</si>
  <si>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</si>
  <si>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</si>
  <si>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</si>
  <si>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</si>
  <si>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</si>
  <si>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</si>
  <si>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</si>
  <si>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</si>
  <si>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</si>
  <si>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</si>
  <si>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</si>
  <si>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</si>
  <si>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</si>
  <si>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</si>
  <si>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</si>
  <si>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</si>
  <si>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</si>
  <si>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</si>
  <si>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</si>
  <si>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</si>
  <si>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</si>
  <si>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</si>
  <si>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</si>
  <si>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</si>
  <si>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</si>
  <si>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.</t>
  </si>
  <si>
    <t>GARCIA VALENCIA MIRIAM IVAN</t>
  </si>
  <si>
    <t>NOMINA DEL 01  AL 15  DE FEBRERO 2025</t>
  </si>
  <si>
    <t>COBIAN MEDINA ISAAC ALEJANDRO</t>
  </si>
  <si>
    <t>.0400833770-3</t>
  </si>
  <si>
    <t>.0519015488-9.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</si>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</sst>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2190750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C964757-C41D-4636-9A6E-AD3F5EFC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318346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tabSelected="1" zoomScaleNormal="100" zoomScaleSheetLayoutView="90" workbookViewId="0">
      <selection activeCell="I169" sqref="I169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341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289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345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5073.0980799999998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 t="shared" si="1"/>
        <v>625</v>
      </c>
      <c r="U17" s="36">
        <f>SUM(L17+M17+N17+O17+P17+Q17+R17+S17)</f>
        <v>1261.7444800000001</v>
      </c>
      <c r="V17" s="40">
        <f>K17-U17</f>
        <v>4298.70352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3" si="5">SUM(L19+M19+N19+O19+P19+Q19+R19+S19)</f>
        <v>1426.4</v>
      </c>
      <c r="V19" s="40">
        <f t="shared" ref="V19:V23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f t="shared" si="0"/>
        <v>6350.3919999999998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 t="shared" si="1"/>
        <v>332.51960000000003</v>
      </c>
      <c r="U20" s="36">
        <f t="shared" si="5"/>
        <v>1122.98352</v>
      </c>
      <c r="V20" s="40">
        <f t="shared" si="6"/>
        <v>5227.4084800000001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 t="shared" si="1"/>
        <v>0</v>
      </c>
      <c r="U21" s="36">
        <f t="shared" si="5"/>
        <v>790.46391999999992</v>
      </c>
      <c r="V21" s="40">
        <f t="shared" si="6"/>
        <v>5559.9280799999997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f t="shared" si="0"/>
        <v>5686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654.98</v>
      </c>
      <c r="V23" s="40">
        <f t="shared" si="6"/>
        <v>5031.0200000000004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f t="shared" si="0"/>
        <v>6977.5439999999999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 t="shared" si="1"/>
        <v>0</v>
      </c>
      <c r="U25" s="36">
        <f>SUM(L25+M25+N25+O25+P25+Q25+R25+S25)</f>
        <v>923.10543999999993</v>
      </c>
      <c r="V25" s="40">
        <f>K25-U25</f>
        <v>6054.4385599999996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100</v>
      </c>
      <c r="K27" s="33">
        <f t="shared" si="0"/>
        <v>6939.6959999999999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 t="shared" si="1"/>
        <v>361.98480000000001</v>
      </c>
      <c r="U27" s="36">
        <f>SUM(L27+M27+N27+O27+P27+Q27+R27+S27)</f>
        <v>1276.9217599999999</v>
      </c>
      <c r="V27" s="40">
        <f>K27-U27</f>
        <v>5662.7742399999997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7">D29*1.1507</f>
        <v>547.57210200000009</v>
      </c>
      <c r="F29" s="39">
        <f t="shared" ref="F29:F34" si="8">E29</f>
        <v>547.57210200000009</v>
      </c>
      <c r="G29" s="34">
        <v>15.2</v>
      </c>
      <c r="H29" s="34">
        <v>15.2</v>
      </c>
      <c r="I29" s="33">
        <f t="shared" ref="I29:I34" si="9">D29*H29</f>
        <v>7233.0720000000001</v>
      </c>
      <c r="J29" s="33">
        <v>100</v>
      </c>
      <c r="K29" s="33">
        <f t="shared" si="0"/>
        <v>7333.0720000000001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si="1"/>
        <v>0</v>
      </c>
      <c r="U29" s="36">
        <f t="shared" ref="U29:U34" si="10">SUM(L29+M29+N29+O29+P29+Q29+R29+S29)</f>
        <v>934.04</v>
      </c>
      <c r="V29" s="40">
        <f t="shared" ref="V29:V34" si="11">K29-U29</f>
        <v>6399.0320000000002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7"/>
        <v>547.57210200000009</v>
      </c>
      <c r="F30" s="39">
        <f t="shared" si="8"/>
        <v>547.57210200000009</v>
      </c>
      <c r="G30" s="34">
        <v>15.2</v>
      </c>
      <c r="H30" s="34">
        <v>15.2</v>
      </c>
      <c r="I30" s="33">
        <f t="shared" si="9"/>
        <v>7233.0720000000001</v>
      </c>
      <c r="J30" s="33">
        <v>100</v>
      </c>
      <c r="K30" s="33">
        <f t="shared" si="0"/>
        <v>7333.0720000000001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1"/>
        <v>956.6536000000001</v>
      </c>
      <c r="U30" s="36">
        <f t="shared" si="10"/>
        <v>1956.4343200000001</v>
      </c>
      <c r="V30" s="40">
        <f t="shared" si="11"/>
        <v>5376.6376799999998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7"/>
        <v>517.79198600000007</v>
      </c>
      <c r="F31" s="39">
        <f t="shared" si="8"/>
        <v>517.79198600000007</v>
      </c>
      <c r="G31" s="34">
        <v>15.2</v>
      </c>
      <c r="H31" s="34">
        <v>15.2</v>
      </c>
      <c r="I31" s="33">
        <f t="shared" si="9"/>
        <v>6839.6959999999999</v>
      </c>
      <c r="J31" s="33">
        <v>100</v>
      </c>
      <c r="K31" s="33">
        <f t="shared" si="0"/>
        <v>6939.6959999999999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1"/>
        <v>0</v>
      </c>
      <c r="U31" s="36">
        <f t="shared" si="10"/>
        <v>914.93696</v>
      </c>
      <c r="V31" s="40">
        <f t="shared" si="11"/>
        <v>6024.7590399999999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1"/>
        <v>361.98480000000001</v>
      </c>
      <c r="U32" s="36">
        <f t="shared" si="10"/>
        <v>1276.9217599999999</v>
      </c>
      <c r="V32" s="40">
        <f t="shared" si="11"/>
        <v>5662.7742399999997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7"/>
        <v>511.62423400000006</v>
      </c>
      <c r="F34" s="39">
        <f t="shared" si="8"/>
        <v>511.62423400000006</v>
      </c>
      <c r="G34" s="34">
        <v>15.2</v>
      </c>
      <c r="H34" s="34">
        <v>15.2</v>
      </c>
      <c r="I34" s="33">
        <f t="shared" si="9"/>
        <v>6758.2240000000002</v>
      </c>
      <c r="J34" s="33">
        <v>100</v>
      </c>
      <c r="K34" s="33">
        <f t="shared" si="0"/>
        <v>6858.2240000000002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1"/>
        <v>357.91120000000001</v>
      </c>
      <c r="U34" s="36">
        <f t="shared" si="10"/>
        <v>1250.1034399999999</v>
      </c>
      <c r="V34" s="40">
        <f t="shared" si="11"/>
        <v>5608.1205600000003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100</v>
      </c>
      <c r="K36" s="33">
        <f t="shared" si="0"/>
        <v>6839.9840000000004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 t="shared" si="1"/>
        <v>0</v>
      </c>
      <c r="U36" s="36">
        <f>SUM(L36+M36+N36+O36+P36+Q36+R36+S36)</f>
        <v>829.3</v>
      </c>
      <c r="V36" s="40">
        <f>K36-U36</f>
        <v>6010.6840000000002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100</v>
      </c>
      <c r="K37" s="33">
        <f t="shared" si="0"/>
        <v>6858.2240000000002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 t="shared" si="1"/>
        <v>0</v>
      </c>
      <c r="U37" s="36">
        <f>SUM(L37+M37+N37+O37+P37+Q37+R37+S37)</f>
        <v>897.36223999999993</v>
      </c>
      <c r="V37" s="40">
        <f>K37-U37</f>
        <v>5960.8617599999998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100</v>
      </c>
      <c r="K38" s="33">
        <f t="shared" si="0"/>
        <v>5850.0079999999998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670.89008000000001</v>
      </c>
      <c r="V38" s="40">
        <f>K38-U38</f>
        <v>5179.1179199999997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100</v>
      </c>
      <c r="K40" s="33">
        <f t="shared" si="0"/>
        <v>6839.9840000000004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 t="shared" si="1"/>
        <v>0</v>
      </c>
      <c r="U40" s="36">
        <f>SUM(L40+M40+N40+O40+P40+Q40+R40+S40)</f>
        <v>826.04</v>
      </c>
      <c r="V40" s="40">
        <f>K40-U40</f>
        <v>6013.9440000000004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100</v>
      </c>
      <c r="K41" s="33">
        <f t="shared" si="0"/>
        <v>6939.6959999999999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 t="shared" si="1"/>
        <v>361.98480000000001</v>
      </c>
      <c r="U41" s="36">
        <f>SUM(L41+M41+N41+O41+P41+Q41+R41+S41)</f>
        <v>1276.9217599999999</v>
      </c>
      <c r="V41" s="40">
        <f>K41-U41</f>
        <v>5662.7742399999997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 t="shared" si="1"/>
        <v>0</v>
      </c>
      <c r="U42" s="36">
        <f>SUM(L42+M42+N42+O42+P42+Q42+R42+S42)</f>
        <v>914.93696</v>
      </c>
      <c r="V42" s="40">
        <f>K42-U42</f>
        <v>6024.7590399999999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>
        <v>100</v>
      </c>
      <c r="K44" s="33">
        <f t="shared" si="0"/>
        <v>6839.9840000000004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 t="shared" si="1"/>
        <v>1000</v>
      </c>
      <c r="U44" s="36">
        <f>SUM(L44+M44+N44+O44+P44+Q44+R44+S44)</f>
        <v>1826.04</v>
      </c>
      <c r="V44" s="40">
        <f>K44-U44</f>
        <v>5013.9440000000004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100</v>
      </c>
      <c r="K45" s="33">
        <f t="shared" si="0"/>
        <v>6004.8959999999997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 t="shared" si="1"/>
        <v>315.2448</v>
      </c>
      <c r="U45" s="36">
        <f>SUM(L45+M45+N45+O45+P45+Q45+R45+S45)</f>
        <v>1035.0247999999999</v>
      </c>
      <c r="V45" s="40">
        <f>K45-U45</f>
        <v>4969.8711999999996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1037.83376</v>
      </c>
      <c r="V47" s="40">
        <f>K47-U47</f>
        <v>4967.0622399999993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>
        <v>100</v>
      </c>
      <c r="K49" s="33">
        <f t="shared" si="0"/>
        <v>6478.2240000000002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/>
      <c r="S49" s="33"/>
      <c r="T49" s="1">
        <f t="shared" si="1"/>
        <v>0</v>
      </c>
      <c r="U49" s="36">
        <f>SUM(L49+M49+N49+O49+P49+Q49+R49+S49)</f>
        <v>751.8</v>
      </c>
      <c r="V49" s="40">
        <f>K49-U49</f>
        <v>5726.424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>
        <v>100</v>
      </c>
      <c r="K50" s="33">
        <f t="shared" si="0"/>
        <v>4162.2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574.4</v>
      </c>
      <c r="V50" s="40">
        <f>K50-U50</f>
        <v>3587.7999999999997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100</v>
      </c>
      <c r="K51" s="33">
        <f t="shared" si="0"/>
        <v>2653.6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 t="shared" si="1"/>
        <v>147.68</v>
      </c>
      <c r="U51" s="36">
        <f>SUM(L51+M51+N51+O51+P51+Q51+R51+S51)</f>
        <v>173.21600000000001</v>
      </c>
      <c r="V51" s="40">
        <f>K51-U51</f>
        <v>2480.384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100</v>
      </c>
      <c r="K52" s="33">
        <f t="shared" si="0"/>
        <v>2174.7999999999997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 t="shared" si="1"/>
        <v>123.74</v>
      </c>
      <c r="U52" s="36">
        <f>SUM(L52+M52+N52+O52+P52+Q52+R52+S52)</f>
        <v>144.488</v>
      </c>
      <c r="V52" s="40">
        <f>K52-U52</f>
        <v>2030.3119999999997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f t="shared" si="0"/>
        <v>2653.6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 t="shared" si="1"/>
        <v>722.68000000000006</v>
      </c>
      <c r="U53" s="36">
        <f>SUM(L53+M53+N53+O53+P53+Q53+R53+S53)</f>
        <v>748.21600000000001</v>
      </c>
      <c r="V53" s="40">
        <f>K53-U53</f>
        <v>1905.384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2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100</v>
      </c>
      <c r="K55" s="33">
        <f t="shared" si="0"/>
        <v>6939.6959999999999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si="1"/>
        <v>0</v>
      </c>
      <c r="U55" s="36">
        <f t="shared" ref="U55:U70" si="13">SUM(L55+M55+N55+O55+P55+Q55+R55+S55)</f>
        <v>846.05</v>
      </c>
      <c r="V55" s="40">
        <f t="shared" ref="V55:V70" si="14">K55-U55</f>
        <v>6093.6459999999997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2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100</v>
      </c>
      <c r="K56" s="33">
        <f t="shared" si="0"/>
        <v>6584.0159999999996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"/>
        <v>0</v>
      </c>
      <c r="U56" s="36">
        <f t="shared" si="13"/>
        <v>828.03016000000002</v>
      </c>
      <c r="V56" s="40">
        <f t="shared" si="14"/>
        <v>5755.9858399999994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"/>
        <v>919.20080000000007</v>
      </c>
      <c r="U57" s="36">
        <f t="shared" si="13"/>
        <v>1747.2309600000001</v>
      </c>
      <c r="V57" s="40">
        <f t="shared" si="14"/>
        <v>4836.7850399999998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"/>
        <v>0</v>
      </c>
      <c r="U58" s="36">
        <f t="shared" si="13"/>
        <v>771.53</v>
      </c>
      <c r="V58" s="40">
        <f t="shared" si="14"/>
        <v>5812.4859999999999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836.37015999999994</v>
      </c>
      <c r="V59" s="40">
        <f t="shared" si="14"/>
        <v>5747.6458399999992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>D61*H61</f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616.85</v>
      </c>
      <c r="O61" s="33"/>
      <c r="P61" s="33"/>
      <c r="Q61" s="33"/>
      <c r="R61" s="33">
        <v>1000</v>
      </c>
      <c r="S61" s="33"/>
      <c r="T61" s="1">
        <f t="shared" si="1"/>
        <v>1000</v>
      </c>
      <c r="U61" s="36">
        <f t="shared" si="13"/>
        <v>1853.30016</v>
      </c>
      <c r="V61" s="40">
        <f t="shared" si="14"/>
        <v>4730.7158399999998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2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100</v>
      </c>
      <c r="K62" s="33">
        <f t="shared" si="0"/>
        <v>4702.8639999999996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512.15863999999999</v>
      </c>
      <c r="V62" s="40">
        <f t="shared" si="14"/>
        <v>4190.7053599999999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2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100</v>
      </c>
      <c r="K66" s="33">
        <f t="shared" si="0"/>
        <v>5560.4480000000003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636.74448000000007</v>
      </c>
      <c r="V66" s="40">
        <f t="shared" si="14"/>
        <v>4923.70352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>A68+1</f>
        <v>49</v>
      </c>
      <c r="B69" s="30" t="s">
        <v>344</v>
      </c>
      <c r="C69" s="38" t="s">
        <v>342</v>
      </c>
      <c r="D69" s="5">
        <v>359.24</v>
      </c>
      <c r="E69" s="39">
        <f t="shared" ref="E69" si="19">D69*1.1507</f>
        <v>413.37746800000002</v>
      </c>
      <c r="F69" s="39">
        <f t="shared" ref="F69" si="20">E69</f>
        <v>413.37746800000002</v>
      </c>
      <c r="G69" s="34">
        <v>15.2</v>
      </c>
      <c r="H69" s="34">
        <v>12</v>
      </c>
      <c r="I69" s="33">
        <f t="shared" ref="I69" si="21">D69*H69</f>
        <v>4310.88</v>
      </c>
      <c r="J69" s="33">
        <v>100</v>
      </c>
      <c r="K69" s="33">
        <f t="shared" ref="K69" si="22">SUM(I69+J69)</f>
        <v>4410.88</v>
      </c>
      <c r="L69" s="36">
        <f t="shared" ref="L69" si="23">I69*1%</f>
        <v>43.108800000000002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ref="T69" si="24">SUM(O69+P69+Q69+R69+S69)</f>
        <v>0</v>
      </c>
      <c r="U69" s="36">
        <f t="shared" ref="U69" si="25">SUM(L69+M69+N69+O69+P69+Q69+R69+S69)</f>
        <v>625.24880000000007</v>
      </c>
      <c r="V69" s="40">
        <f t="shared" ref="V69" si="26">K69-U69</f>
        <v>3785.6311999999998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27">D72*1.1507</f>
        <v>348.45497399999999</v>
      </c>
      <c r="F72" s="39">
        <f t="shared" ref="F72:F78" si="28">E72</f>
        <v>348.45497399999999</v>
      </c>
      <c r="G72" s="34">
        <v>15.2</v>
      </c>
      <c r="H72" s="34">
        <v>15.2</v>
      </c>
      <c r="I72" s="33">
        <f t="shared" ref="I72:I79" si="29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30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31">SUM(L72+M72+N72+O72+P72+Q72+R72+S72)</f>
        <v>762.30183999999997</v>
      </c>
      <c r="V72" s="40">
        <f t="shared" ref="V72:V79" si="32">K72-U72</f>
        <v>3940.5621599999995</v>
      </c>
      <c r="W72" s="42"/>
    </row>
    <row r="73" spans="1:23" ht="27.95" customHeight="1" x14ac:dyDescent="0.25">
      <c r="A73" s="37">
        <f t="shared" ref="A73:A78" si="33">A72+1</f>
        <v>52</v>
      </c>
      <c r="B73" s="30" t="s">
        <v>140</v>
      </c>
      <c r="C73" s="38" t="s">
        <v>141</v>
      </c>
      <c r="D73" s="5">
        <v>302.82</v>
      </c>
      <c r="E73" s="39">
        <f t="shared" si="27"/>
        <v>348.45497399999999</v>
      </c>
      <c r="F73" s="39">
        <f t="shared" si="28"/>
        <v>348.45497399999999</v>
      </c>
      <c r="G73" s="34">
        <v>15.2</v>
      </c>
      <c r="H73" s="34">
        <v>15.2</v>
      </c>
      <c r="I73" s="33">
        <f t="shared" si="29"/>
        <v>4602.8639999999996</v>
      </c>
      <c r="J73" s="33">
        <v>100</v>
      </c>
      <c r="K73" s="33">
        <f t="shared" si="0"/>
        <v>4702.8639999999996</v>
      </c>
      <c r="L73" s="36">
        <f t="shared" si="30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31"/>
        <v>762.30183999999997</v>
      </c>
      <c r="V73" s="40">
        <f t="shared" si="32"/>
        <v>3940.5621599999995</v>
      </c>
      <c r="W73" s="42"/>
    </row>
    <row r="74" spans="1:23" ht="27.95" customHeight="1" x14ac:dyDescent="0.25">
      <c r="A74" s="37">
        <f t="shared" si="33"/>
        <v>53</v>
      </c>
      <c r="B74" s="37" t="s">
        <v>142</v>
      </c>
      <c r="C74" s="46" t="s">
        <v>143</v>
      </c>
      <c r="D74" s="5">
        <v>302.82</v>
      </c>
      <c r="E74" s="39">
        <f t="shared" si="27"/>
        <v>348.45497399999999</v>
      </c>
      <c r="F74" s="39">
        <f t="shared" si="28"/>
        <v>348.45497399999999</v>
      </c>
      <c r="G74" s="37">
        <v>15.2</v>
      </c>
      <c r="H74" s="34">
        <v>15.2</v>
      </c>
      <c r="I74" s="33">
        <f t="shared" si="29"/>
        <v>4602.8639999999996</v>
      </c>
      <c r="J74" s="33">
        <v>100</v>
      </c>
      <c r="K74" s="33">
        <f t="shared" si="0"/>
        <v>4702.8639999999996</v>
      </c>
      <c r="L74" s="36">
        <f t="shared" si="30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31"/>
        <v>762.30183999999997</v>
      </c>
      <c r="V74" s="40">
        <f t="shared" si="32"/>
        <v>3940.5621599999995</v>
      </c>
      <c r="W74" s="42"/>
    </row>
    <row r="75" spans="1:23" ht="27.95" customHeight="1" x14ac:dyDescent="0.25">
      <c r="A75" s="37">
        <f t="shared" si="33"/>
        <v>54</v>
      </c>
      <c r="B75" s="30" t="s">
        <v>144</v>
      </c>
      <c r="C75" s="38" t="s">
        <v>145</v>
      </c>
      <c r="D75" s="5">
        <v>302.82</v>
      </c>
      <c r="E75" s="39">
        <f t="shared" si="27"/>
        <v>348.45497399999999</v>
      </c>
      <c r="F75" s="39">
        <f t="shared" si="28"/>
        <v>348.45497399999999</v>
      </c>
      <c r="G75" s="34">
        <v>15.2</v>
      </c>
      <c r="H75" s="34">
        <v>15.2</v>
      </c>
      <c r="I75" s="33">
        <f t="shared" si="29"/>
        <v>4602.8639999999996</v>
      </c>
      <c r="J75" s="33">
        <v>100</v>
      </c>
      <c r="K75" s="33">
        <f t="shared" si="0"/>
        <v>4702.8639999999996</v>
      </c>
      <c r="L75" s="36">
        <f t="shared" si="30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31"/>
        <v>512.15863999999999</v>
      </c>
      <c r="V75" s="40">
        <f t="shared" si="32"/>
        <v>4190.7053599999999</v>
      </c>
      <c r="W75" s="42"/>
    </row>
    <row r="76" spans="1:23" ht="27.95" customHeight="1" x14ac:dyDescent="0.25">
      <c r="A76" s="37">
        <f t="shared" si="33"/>
        <v>55</v>
      </c>
      <c r="B76" s="30" t="s">
        <v>146</v>
      </c>
      <c r="C76" s="38" t="s">
        <v>147</v>
      </c>
      <c r="D76" s="5">
        <v>302.82</v>
      </c>
      <c r="E76" s="39">
        <f t="shared" si="27"/>
        <v>348.45497399999999</v>
      </c>
      <c r="F76" s="39">
        <f t="shared" si="28"/>
        <v>348.45497399999999</v>
      </c>
      <c r="G76" s="34">
        <v>15.2</v>
      </c>
      <c r="H76" s="34">
        <v>15.2</v>
      </c>
      <c r="I76" s="33">
        <f t="shared" si="29"/>
        <v>4602.8639999999996</v>
      </c>
      <c r="J76" s="33">
        <v>100</v>
      </c>
      <c r="K76" s="33">
        <f t="shared" si="0"/>
        <v>4702.8639999999996</v>
      </c>
      <c r="L76" s="36">
        <f t="shared" si="30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31"/>
        <v>512.15863999999999</v>
      </c>
      <c r="V76" s="40">
        <f t="shared" si="32"/>
        <v>4190.7053599999999</v>
      </c>
      <c r="W76" s="42"/>
    </row>
    <row r="77" spans="1:23" ht="27.95" customHeight="1" x14ac:dyDescent="0.25">
      <c r="A77" s="37">
        <f t="shared" si="33"/>
        <v>56</v>
      </c>
      <c r="B77" s="30" t="s">
        <v>163</v>
      </c>
      <c r="C77" s="38" t="s">
        <v>164</v>
      </c>
      <c r="D77" s="5">
        <v>302.82</v>
      </c>
      <c r="E77" s="39">
        <f t="shared" si="27"/>
        <v>348.45497399999999</v>
      </c>
      <c r="F77" s="39">
        <f t="shared" si="28"/>
        <v>348.45497399999999</v>
      </c>
      <c r="G77" s="34">
        <v>15.2</v>
      </c>
      <c r="H77" s="34">
        <v>15.2</v>
      </c>
      <c r="I77" s="33">
        <f t="shared" si="29"/>
        <v>4602.8639999999996</v>
      </c>
      <c r="J77" s="33">
        <v>100</v>
      </c>
      <c r="K77" s="33">
        <f t="shared" ref="K77:K141" si="34">SUM(I77+J77)</f>
        <v>4702.8639999999996</v>
      </c>
      <c r="L77" s="36">
        <f t="shared" si="30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1" si="35">SUM(O77+P77+Q77+R77+S77)</f>
        <v>0</v>
      </c>
      <c r="U77" s="36">
        <f t="shared" si="31"/>
        <v>512.15863999999999</v>
      </c>
      <c r="V77" s="40">
        <f t="shared" si="32"/>
        <v>4190.7053599999999</v>
      </c>
      <c r="W77" s="42"/>
    </row>
    <row r="78" spans="1:23" ht="27.95" customHeight="1" x14ac:dyDescent="0.25">
      <c r="A78" s="37">
        <f t="shared" si="33"/>
        <v>57</v>
      </c>
      <c r="B78" s="30" t="s">
        <v>148</v>
      </c>
      <c r="C78" s="38" t="s">
        <v>149</v>
      </c>
      <c r="D78" s="5">
        <v>412.57</v>
      </c>
      <c r="E78" s="39">
        <f t="shared" si="27"/>
        <v>474.74429900000001</v>
      </c>
      <c r="F78" s="39">
        <f t="shared" si="28"/>
        <v>474.74429900000001</v>
      </c>
      <c r="G78" s="34">
        <v>15.2</v>
      </c>
      <c r="H78" s="34">
        <v>15.2</v>
      </c>
      <c r="I78" s="33">
        <f t="shared" si="29"/>
        <v>6271.0639999999994</v>
      </c>
      <c r="J78" s="33">
        <v>100</v>
      </c>
      <c r="K78" s="33">
        <f t="shared" si="34"/>
        <v>6371.0639999999994</v>
      </c>
      <c r="L78" s="36">
        <f t="shared" si="30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35"/>
        <v>1483.5532000000001</v>
      </c>
      <c r="U78" s="36">
        <f t="shared" si="31"/>
        <v>2278.0838400000002</v>
      </c>
      <c r="V78" s="40">
        <f t="shared" si="32"/>
        <v>4092.9801599999992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27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9"/>
        <v>4602.8639999999996</v>
      </c>
      <c r="J79" s="33">
        <v>100</v>
      </c>
      <c r="K79" s="33">
        <f t="shared" si="34"/>
        <v>4702.8639999999996</v>
      </c>
      <c r="L79" s="36">
        <f t="shared" si="30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35"/>
        <v>0</v>
      </c>
      <c r="U79" s="36">
        <f t="shared" si="31"/>
        <v>501.09863999999999</v>
      </c>
      <c r="V79" s="40">
        <f t="shared" si="32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343</v>
      </c>
      <c r="C81" s="39" t="s">
        <v>340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12</v>
      </c>
      <c r="I81" s="33">
        <f>D81*H81</f>
        <v>5723.64</v>
      </c>
      <c r="J81" s="33">
        <v>100</v>
      </c>
      <c r="K81" s="33">
        <f t="shared" si="34"/>
        <v>5823.64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 t="shared" si="35"/>
        <v>0</v>
      </c>
      <c r="U81" s="36">
        <f>SUM(L81+M81+N81+O81+P81+Q81+R81+S81)</f>
        <v>940.5</v>
      </c>
      <c r="V81" s="40">
        <f>K81-U81</f>
        <v>4883.1400000000003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100</v>
      </c>
      <c r="K82" s="33">
        <f t="shared" ref="K82" si="36">SUM(I82+J82)</f>
        <v>5420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 t="shared" ref="T82" si="37">SUM(O82+P82+Q82+R82+S82)</f>
        <v>0</v>
      </c>
      <c r="U82" s="36">
        <f>SUM(L82+M82+N82+O82+P82+Q82+R82+S82)</f>
        <v>613.94000000000005</v>
      </c>
      <c r="V82" s="40">
        <f>K82-U82</f>
        <v>4806.0599999999995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34"/>
        <v>6028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 t="shared" si="35"/>
        <v>316.40000000000003</v>
      </c>
      <c r="U83" s="36">
        <f>SUM(L83+M83+N83+O83+P83+Q83+R83+S83)</f>
        <v>1038.8900000000001</v>
      </c>
      <c r="V83" s="40">
        <f>K83-U83</f>
        <v>4989.1099999999997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100</v>
      </c>
      <c r="K84" s="33">
        <f t="shared" si="34"/>
        <v>6028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 t="shared" si="35"/>
        <v>0</v>
      </c>
      <c r="U84" s="36">
        <f>SUM(L84+M84+N84+O84+P84+Q84+R84+S84)</f>
        <v>722.49</v>
      </c>
      <c r="V84" s="40">
        <f>K84-U84</f>
        <v>5305.51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>
        <v>100</v>
      </c>
      <c r="K86" s="33">
        <f t="shared" si="34"/>
        <v>6839.9840000000004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 t="shared" si="35"/>
        <v>0</v>
      </c>
      <c r="U86" s="36">
        <f>SUM(L86+M86+N86+O86+P86+Q86+R86+S86)</f>
        <v>826.04</v>
      </c>
      <c r="V86" s="40">
        <f>K86-U86</f>
        <v>6013.9440000000004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>
        <f t="shared" si="34"/>
        <v>6839.9840000000004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 t="shared" si="35"/>
        <v>0</v>
      </c>
      <c r="U88" s="36">
        <f t="shared" ref="U88:U94" si="38">SUM(L88+M88+N88+O88+P88+Q88+R88+S88)</f>
        <v>826.04</v>
      </c>
      <c r="V88" s="40">
        <f>K88-U88</f>
        <v>6013.9440000000004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3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100</v>
      </c>
      <c r="K90" s="33">
        <f t="shared" si="34"/>
        <v>4702.8639999999996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 t="shared" si="35"/>
        <v>825.14319999999998</v>
      </c>
      <c r="U90" s="36">
        <f t="shared" si="38"/>
        <v>1337.3018400000001</v>
      </c>
      <c r="V90" s="40">
        <f>K90-U90</f>
        <v>3365.5621599999995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100</v>
      </c>
      <c r="K91" s="33">
        <f t="shared" si="34"/>
        <v>5560.4480000000003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 t="shared" si="35"/>
        <v>1000</v>
      </c>
      <c r="U91" s="36">
        <f t="shared" si="38"/>
        <v>1636.4544799999999</v>
      </c>
      <c r="V91" s="40">
        <f>K91-U91</f>
        <v>3923.9935200000004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100</v>
      </c>
      <c r="K92" s="33">
        <f t="shared" si="34"/>
        <v>5505.424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 t="shared" si="35"/>
        <v>290.27120000000002</v>
      </c>
      <c r="U92" s="36">
        <f t="shared" si="38"/>
        <v>919.01544000000001</v>
      </c>
      <c r="V92" s="40">
        <f>K92-U92</f>
        <v>4586.4085599999999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100</v>
      </c>
      <c r="K93" s="33">
        <f t="shared" si="34"/>
        <v>6839.9840000000004</v>
      </c>
      <c r="L93" s="36">
        <f>I93*1%</f>
        <v>67.399840000000012</v>
      </c>
      <c r="M93" s="33">
        <v>178.38</v>
      </c>
      <c r="N93" s="33">
        <v>647.66</v>
      </c>
      <c r="O93" s="36">
        <v>443.42</v>
      </c>
      <c r="P93" s="33"/>
      <c r="Q93" s="33"/>
      <c r="R93" s="33"/>
      <c r="S93" s="33"/>
      <c r="T93" s="1">
        <f t="shared" si="35"/>
        <v>443.42</v>
      </c>
      <c r="U93" s="36">
        <f t="shared" si="38"/>
        <v>1336.8598400000001</v>
      </c>
      <c r="V93" s="40">
        <f>K93-U93</f>
        <v>5503.1241600000003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f t="shared" si="34"/>
        <v>4702.8639999999996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 t="shared" si="35"/>
        <v>0</v>
      </c>
      <c r="U94" s="36">
        <f t="shared" si="38"/>
        <v>466.13</v>
      </c>
      <c r="V94" s="40">
        <f>K94-U94</f>
        <v>4236.7339999999995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39">D96*1.1507</f>
        <v>510.24339400000002</v>
      </c>
      <c r="F96" s="39">
        <f t="shared" ref="F96:F113" si="40">E96</f>
        <v>510.24339400000002</v>
      </c>
      <c r="G96" s="34">
        <v>15.2</v>
      </c>
      <c r="H96" s="34">
        <v>15.2</v>
      </c>
      <c r="I96" s="33">
        <f t="shared" ref="I96:I116" si="41">D96*H96</f>
        <v>6739.9840000000004</v>
      </c>
      <c r="J96" s="33">
        <v>100</v>
      </c>
      <c r="K96" s="33">
        <f t="shared" si="34"/>
        <v>6839.9840000000004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si="35"/>
        <v>0</v>
      </c>
      <c r="U96" s="36">
        <f t="shared" ref="U96:U116" si="42">SUM(L96+M96+N96+O96+P96+Q96+R96+S96)</f>
        <v>826.04</v>
      </c>
      <c r="V96" s="40">
        <f t="shared" ref="V96:V116" si="43">K96-U96</f>
        <v>6013.9440000000004</v>
      </c>
      <c r="W96" s="42"/>
    </row>
    <row r="97" spans="1:23" ht="27.95" customHeight="1" x14ac:dyDescent="0.25">
      <c r="A97" s="37">
        <f t="shared" ref="A97:A113" si="44">A96+1</f>
        <v>71</v>
      </c>
      <c r="B97" s="30" t="s">
        <v>166</v>
      </c>
      <c r="C97" s="38" t="s">
        <v>167</v>
      </c>
      <c r="D97" s="5">
        <v>302.68</v>
      </c>
      <c r="E97" s="39">
        <f t="shared" si="39"/>
        <v>348.29387600000001</v>
      </c>
      <c r="F97" s="39">
        <f t="shared" si="40"/>
        <v>348.29387600000001</v>
      </c>
      <c r="G97" s="34">
        <v>15.2</v>
      </c>
      <c r="H97" s="34">
        <v>15.2</v>
      </c>
      <c r="I97" s="33">
        <f t="shared" si="41"/>
        <v>4600.7359999999999</v>
      </c>
      <c r="J97" s="33">
        <v>100</v>
      </c>
      <c r="K97" s="33">
        <f t="shared" si="34"/>
        <v>4700.7359999999999</v>
      </c>
      <c r="L97" s="36">
        <f t="shared" ref="L97:L116" si="45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5"/>
        <v>250.0368</v>
      </c>
      <c r="U97" s="36">
        <f t="shared" si="42"/>
        <v>761.88415999999995</v>
      </c>
      <c r="V97" s="40">
        <f t="shared" si="43"/>
        <v>3938.8518399999998</v>
      </c>
      <c r="W97" s="48"/>
    </row>
    <row r="98" spans="1:23" ht="27.95" customHeight="1" x14ac:dyDescent="0.25">
      <c r="A98" s="37">
        <f t="shared" si="44"/>
        <v>72</v>
      </c>
      <c r="B98" s="30" t="s">
        <v>168</v>
      </c>
      <c r="C98" s="38" t="s">
        <v>169</v>
      </c>
      <c r="D98" s="5">
        <v>302.68</v>
      </c>
      <c r="E98" s="39">
        <f t="shared" si="39"/>
        <v>348.29387600000001</v>
      </c>
      <c r="F98" s="39">
        <f t="shared" si="40"/>
        <v>348.29387600000001</v>
      </c>
      <c r="G98" s="34">
        <v>15.2</v>
      </c>
      <c r="H98" s="34">
        <v>15.2</v>
      </c>
      <c r="I98" s="33">
        <f t="shared" si="41"/>
        <v>4600.7359999999999</v>
      </c>
      <c r="J98" s="33">
        <v>100</v>
      </c>
      <c r="K98" s="33">
        <f t="shared" si="34"/>
        <v>4700.7359999999999</v>
      </c>
      <c r="L98" s="36">
        <f t="shared" si="45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5"/>
        <v>250.0368</v>
      </c>
      <c r="U98" s="36">
        <f t="shared" si="42"/>
        <v>761.88415999999995</v>
      </c>
      <c r="V98" s="40">
        <f t="shared" si="43"/>
        <v>3938.8518399999998</v>
      </c>
      <c r="W98" s="42"/>
    </row>
    <row r="99" spans="1:23" ht="27.95" customHeight="1" x14ac:dyDescent="0.25">
      <c r="A99" s="37">
        <f t="shared" si="44"/>
        <v>73</v>
      </c>
      <c r="B99" s="30" t="s">
        <v>170</v>
      </c>
      <c r="C99" s="38" t="s">
        <v>171</v>
      </c>
      <c r="D99" s="5">
        <v>302.68</v>
      </c>
      <c r="E99" s="39">
        <f t="shared" si="39"/>
        <v>348.29387600000001</v>
      </c>
      <c r="F99" s="39">
        <f t="shared" si="40"/>
        <v>348.29387600000001</v>
      </c>
      <c r="G99" s="34">
        <v>15.2</v>
      </c>
      <c r="H99" s="34">
        <v>15.2</v>
      </c>
      <c r="I99" s="33">
        <f t="shared" si="41"/>
        <v>4600.7359999999999</v>
      </c>
      <c r="J99" s="33">
        <v>100</v>
      </c>
      <c r="K99" s="33">
        <f t="shared" si="34"/>
        <v>4700.7359999999999</v>
      </c>
      <c r="L99" s="36">
        <f t="shared" si="45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5"/>
        <v>0</v>
      </c>
      <c r="U99" s="36">
        <f t="shared" si="42"/>
        <v>511.84735999999998</v>
      </c>
      <c r="V99" s="40">
        <f t="shared" si="43"/>
        <v>4188.8886400000001</v>
      </c>
      <c r="W99" s="42"/>
    </row>
    <row r="100" spans="1:23" ht="27.95" customHeight="1" x14ac:dyDescent="0.25">
      <c r="A100" s="37">
        <f t="shared" si="44"/>
        <v>74</v>
      </c>
      <c r="B100" s="30" t="s">
        <v>172</v>
      </c>
      <c r="C100" s="38" t="s">
        <v>173</v>
      </c>
      <c r="D100" s="5">
        <v>302.68</v>
      </c>
      <c r="E100" s="39">
        <f t="shared" si="39"/>
        <v>348.29387600000001</v>
      </c>
      <c r="F100" s="39">
        <f t="shared" si="40"/>
        <v>348.29387600000001</v>
      </c>
      <c r="G100" s="34">
        <v>15.2</v>
      </c>
      <c r="H100" s="34">
        <v>15.2</v>
      </c>
      <c r="I100" s="33">
        <f t="shared" si="41"/>
        <v>4600.7359999999999</v>
      </c>
      <c r="J100" s="33">
        <v>100</v>
      </c>
      <c r="K100" s="33">
        <f t="shared" si="34"/>
        <v>4700.7359999999999</v>
      </c>
      <c r="L100" s="36">
        <f t="shared" si="4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5"/>
        <v>250.0368</v>
      </c>
      <c r="U100" s="36">
        <f t="shared" si="42"/>
        <v>761.88415999999995</v>
      </c>
      <c r="V100" s="40">
        <f t="shared" si="43"/>
        <v>3938.8518399999998</v>
      </c>
      <c r="W100" s="42"/>
    </row>
    <row r="101" spans="1:23" ht="27.95" customHeight="1" x14ac:dyDescent="0.25">
      <c r="A101" s="37">
        <f t="shared" si="44"/>
        <v>75</v>
      </c>
      <c r="B101" s="30" t="s">
        <v>174</v>
      </c>
      <c r="C101" s="38" t="s">
        <v>175</v>
      </c>
      <c r="D101" s="5">
        <v>302.68</v>
      </c>
      <c r="E101" s="39">
        <f t="shared" si="39"/>
        <v>348.29387600000001</v>
      </c>
      <c r="F101" s="39">
        <f t="shared" si="40"/>
        <v>348.29387600000001</v>
      </c>
      <c r="G101" s="34">
        <v>15.2</v>
      </c>
      <c r="H101" s="34">
        <v>15.2</v>
      </c>
      <c r="I101" s="33">
        <f t="shared" si="41"/>
        <v>4600.7359999999999</v>
      </c>
      <c r="J101" s="33">
        <v>100</v>
      </c>
      <c r="K101" s="33">
        <f t="shared" si="34"/>
        <v>4700.7359999999999</v>
      </c>
      <c r="L101" s="36">
        <f t="shared" si="45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5"/>
        <v>250.0368</v>
      </c>
      <c r="U101" s="36">
        <f t="shared" si="42"/>
        <v>761.88415999999995</v>
      </c>
      <c r="V101" s="40">
        <f t="shared" si="43"/>
        <v>3938.8518399999998</v>
      </c>
      <c r="W101" s="42"/>
    </row>
    <row r="102" spans="1:23" ht="27.95" customHeight="1" x14ac:dyDescent="0.25">
      <c r="A102" s="37">
        <f t="shared" si="44"/>
        <v>76</v>
      </c>
      <c r="B102" s="30" t="s">
        <v>176</v>
      </c>
      <c r="C102" s="38" t="s">
        <v>177</v>
      </c>
      <c r="D102" s="5">
        <v>302.68</v>
      </c>
      <c r="E102" s="39">
        <f t="shared" si="39"/>
        <v>348.29387600000001</v>
      </c>
      <c r="F102" s="39">
        <f t="shared" si="40"/>
        <v>348.29387600000001</v>
      </c>
      <c r="G102" s="34">
        <v>15.2</v>
      </c>
      <c r="H102" s="34">
        <v>15.2</v>
      </c>
      <c r="I102" s="33">
        <f t="shared" si="41"/>
        <v>4600.7359999999999</v>
      </c>
      <c r="J102" s="33">
        <v>100</v>
      </c>
      <c r="K102" s="33">
        <f t="shared" si="34"/>
        <v>4700.7359999999999</v>
      </c>
      <c r="L102" s="36">
        <f t="shared" si="45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5"/>
        <v>0</v>
      </c>
      <c r="U102" s="36">
        <f t="shared" si="42"/>
        <v>511.84735999999998</v>
      </c>
      <c r="V102" s="40">
        <f t="shared" si="43"/>
        <v>4188.8886400000001</v>
      </c>
      <c r="W102" s="42"/>
    </row>
    <row r="103" spans="1:23" ht="27.95" customHeight="1" x14ac:dyDescent="0.25">
      <c r="A103" s="37">
        <f t="shared" si="44"/>
        <v>77</v>
      </c>
      <c r="B103" s="30" t="s">
        <v>178</v>
      </c>
      <c r="C103" s="38" t="s">
        <v>179</v>
      </c>
      <c r="D103" s="5">
        <v>302.68</v>
      </c>
      <c r="E103" s="39">
        <f t="shared" si="39"/>
        <v>348.29387600000001</v>
      </c>
      <c r="F103" s="39">
        <f t="shared" si="40"/>
        <v>348.29387600000001</v>
      </c>
      <c r="G103" s="34">
        <v>15.2</v>
      </c>
      <c r="H103" s="34">
        <v>15.2</v>
      </c>
      <c r="I103" s="33">
        <f t="shared" si="41"/>
        <v>4600.7359999999999</v>
      </c>
      <c r="J103" s="33">
        <v>100</v>
      </c>
      <c r="K103" s="33">
        <f t="shared" si="34"/>
        <v>4700.7359999999999</v>
      </c>
      <c r="L103" s="36">
        <f t="shared" si="45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5"/>
        <v>250.0368</v>
      </c>
      <c r="U103" s="36">
        <f t="shared" si="42"/>
        <v>761.88415999999995</v>
      </c>
      <c r="V103" s="40">
        <f t="shared" si="43"/>
        <v>3938.8518399999998</v>
      </c>
      <c r="W103" s="42"/>
    </row>
    <row r="104" spans="1:23" ht="27.95" customHeight="1" x14ac:dyDescent="0.25">
      <c r="A104" s="37">
        <f t="shared" si="44"/>
        <v>78</v>
      </c>
      <c r="B104" s="30" t="s">
        <v>333</v>
      </c>
      <c r="C104" s="38" t="s">
        <v>334</v>
      </c>
      <c r="D104" s="5">
        <v>302.68</v>
      </c>
      <c r="E104" s="39">
        <f t="shared" si="39"/>
        <v>348.29387600000001</v>
      </c>
      <c r="F104" s="39">
        <f t="shared" si="40"/>
        <v>348.29387600000001</v>
      </c>
      <c r="G104" s="34">
        <v>15.2</v>
      </c>
      <c r="H104" s="34">
        <v>15.2</v>
      </c>
      <c r="I104" s="33">
        <f t="shared" si="41"/>
        <v>4600.7359999999999</v>
      </c>
      <c r="J104" s="33">
        <v>100</v>
      </c>
      <c r="K104" s="33">
        <f t="shared" si="34"/>
        <v>4700.7359999999999</v>
      </c>
      <c r="L104" s="36">
        <f t="shared" si="4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5"/>
        <v>0</v>
      </c>
      <c r="U104" s="36">
        <f t="shared" si="42"/>
        <v>511.84735999999998</v>
      </c>
      <c r="V104" s="40">
        <f t="shared" si="43"/>
        <v>4188.8886400000001</v>
      </c>
      <c r="W104" s="42"/>
    </row>
    <row r="105" spans="1:23" ht="27.95" customHeight="1" x14ac:dyDescent="0.25">
      <c r="A105" s="37">
        <f t="shared" si="44"/>
        <v>79</v>
      </c>
      <c r="B105" s="30" t="s">
        <v>180</v>
      </c>
      <c r="C105" s="38" t="s">
        <v>181</v>
      </c>
      <c r="D105" s="5">
        <v>302.68</v>
      </c>
      <c r="E105" s="39">
        <f t="shared" si="39"/>
        <v>348.29387600000001</v>
      </c>
      <c r="F105" s="39">
        <f t="shared" si="40"/>
        <v>348.29387600000001</v>
      </c>
      <c r="G105" s="34">
        <v>15.2</v>
      </c>
      <c r="H105" s="34">
        <v>15.2</v>
      </c>
      <c r="I105" s="33">
        <f t="shared" si="41"/>
        <v>4600.7359999999999</v>
      </c>
      <c r="J105" s="33">
        <v>100</v>
      </c>
      <c r="K105" s="33">
        <f t="shared" si="34"/>
        <v>4700.7359999999999</v>
      </c>
      <c r="L105" s="36">
        <f t="shared" si="45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5"/>
        <v>0</v>
      </c>
      <c r="U105" s="36">
        <f t="shared" si="42"/>
        <v>511.84735999999998</v>
      </c>
      <c r="V105" s="40">
        <f t="shared" si="43"/>
        <v>4188.8886400000001</v>
      </c>
      <c r="W105" s="42"/>
    </row>
    <row r="106" spans="1:23" ht="27.95" customHeight="1" x14ac:dyDescent="0.25">
      <c r="A106" s="37">
        <f t="shared" si="44"/>
        <v>80</v>
      </c>
      <c r="B106" s="30" t="s">
        <v>182</v>
      </c>
      <c r="C106" s="38" t="s">
        <v>183</v>
      </c>
      <c r="D106" s="5">
        <v>273.62</v>
      </c>
      <c r="E106" s="39">
        <f t="shared" si="39"/>
        <v>314.854534</v>
      </c>
      <c r="F106" s="39">
        <f t="shared" si="40"/>
        <v>314.854534</v>
      </c>
      <c r="G106" s="34">
        <v>15.2</v>
      </c>
      <c r="H106" s="34">
        <v>15.2</v>
      </c>
      <c r="I106" s="33">
        <f t="shared" si="41"/>
        <v>4159.0239999999994</v>
      </c>
      <c r="J106" s="33">
        <v>100</v>
      </c>
      <c r="K106" s="33">
        <f t="shared" si="34"/>
        <v>4259.0239999999994</v>
      </c>
      <c r="L106" s="36">
        <f t="shared" si="45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5"/>
        <v>0</v>
      </c>
      <c r="U106" s="36">
        <f t="shared" si="42"/>
        <v>447.68023999999997</v>
      </c>
      <c r="V106" s="40">
        <f t="shared" si="43"/>
        <v>3811.3437599999993</v>
      </c>
      <c r="W106" s="42"/>
    </row>
    <row r="107" spans="1:23" ht="27.95" customHeight="1" x14ac:dyDescent="0.25">
      <c r="A107" s="37">
        <f t="shared" si="44"/>
        <v>81</v>
      </c>
      <c r="B107" s="30" t="s">
        <v>184</v>
      </c>
      <c r="C107" s="38" t="s">
        <v>185</v>
      </c>
      <c r="D107" s="5">
        <v>154.11000000000001</v>
      </c>
      <c r="E107" s="39">
        <f t="shared" si="39"/>
        <v>177.33437700000002</v>
      </c>
      <c r="F107" s="39">
        <f t="shared" si="40"/>
        <v>177.33437700000002</v>
      </c>
      <c r="G107" s="34">
        <v>15.2</v>
      </c>
      <c r="H107" s="34">
        <v>15.2</v>
      </c>
      <c r="I107" s="33">
        <f t="shared" si="41"/>
        <v>2342.4720000000002</v>
      </c>
      <c r="J107" s="33">
        <v>100</v>
      </c>
      <c r="K107" s="33">
        <f t="shared" si="34"/>
        <v>2442.4720000000002</v>
      </c>
      <c r="L107" s="36">
        <f t="shared" si="45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5"/>
        <v>137.12360000000001</v>
      </c>
      <c r="U107" s="36">
        <f t="shared" si="42"/>
        <v>160.54832000000002</v>
      </c>
      <c r="V107" s="40">
        <f t="shared" si="43"/>
        <v>2281.9236800000003</v>
      </c>
      <c r="W107" s="42"/>
    </row>
    <row r="108" spans="1:23" ht="27.95" customHeight="1" x14ac:dyDescent="0.25">
      <c r="A108" s="37">
        <f t="shared" si="44"/>
        <v>82</v>
      </c>
      <c r="B108" s="30" t="s">
        <v>186</v>
      </c>
      <c r="C108" s="38" t="s">
        <v>187</v>
      </c>
      <c r="D108" s="5">
        <v>273.62</v>
      </c>
      <c r="E108" s="39">
        <f t="shared" si="39"/>
        <v>314.854534</v>
      </c>
      <c r="F108" s="39">
        <f t="shared" si="40"/>
        <v>314.854534</v>
      </c>
      <c r="G108" s="34">
        <v>15.2</v>
      </c>
      <c r="H108" s="34">
        <v>15.2</v>
      </c>
      <c r="I108" s="33">
        <f t="shared" si="41"/>
        <v>4159.0239999999994</v>
      </c>
      <c r="J108" s="33">
        <v>100</v>
      </c>
      <c r="K108" s="33">
        <f t="shared" si="34"/>
        <v>4259.0239999999994</v>
      </c>
      <c r="L108" s="36">
        <f t="shared" si="45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5"/>
        <v>227.95119999999997</v>
      </c>
      <c r="U108" s="36">
        <f t="shared" si="42"/>
        <v>675.63143999999988</v>
      </c>
      <c r="V108" s="40">
        <f t="shared" si="43"/>
        <v>3583.3925599999993</v>
      </c>
      <c r="W108" s="42"/>
    </row>
    <row r="109" spans="1:23" ht="27.95" customHeight="1" x14ac:dyDescent="0.25">
      <c r="A109" s="37">
        <f t="shared" si="44"/>
        <v>83</v>
      </c>
      <c r="B109" s="30" t="s">
        <v>188</v>
      </c>
      <c r="C109" s="38" t="s">
        <v>189</v>
      </c>
      <c r="D109" s="5">
        <v>273.62</v>
      </c>
      <c r="E109" s="39">
        <f t="shared" si="39"/>
        <v>314.854534</v>
      </c>
      <c r="F109" s="39">
        <f t="shared" si="40"/>
        <v>314.854534</v>
      </c>
      <c r="G109" s="34">
        <v>15.2</v>
      </c>
      <c r="H109" s="34">
        <v>15.2</v>
      </c>
      <c r="I109" s="33">
        <f t="shared" si="41"/>
        <v>4159.0239999999994</v>
      </c>
      <c r="J109" s="33">
        <v>100</v>
      </c>
      <c r="K109" s="33">
        <f t="shared" si="34"/>
        <v>4259.0239999999994</v>
      </c>
      <c r="L109" s="36">
        <f t="shared" si="4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5"/>
        <v>0</v>
      </c>
      <c r="U109" s="36">
        <f t="shared" si="42"/>
        <v>447.68023999999997</v>
      </c>
      <c r="V109" s="40">
        <f t="shared" si="43"/>
        <v>3811.3437599999993</v>
      </c>
      <c r="W109" s="43"/>
    </row>
    <row r="110" spans="1:23" ht="27.95" customHeight="1" x14ac:dyDescent="0.25">
      <c r="A110" s="37">
        <f t="shared" si="44"/>
        <v>84</v>
      </c>
      <c r="B110" s="30" t="s">
        <v>190</v>
      </c>
      <c r="C110" s="38" t="s">
        <v>191</v>
      </c>
      <c r="D110" s="5">
        <v>273.62</v>
      </c>
      <c r="E110" s="39">
        <f t="shared" si="39"/>
        <v>314.854534</v>
      </c>
      <c r="F110" s="39">
        <f t="shared" si="40"/>
        <v>314.854534</v>
      </c>
      <c r="G110" s="34">
        <v>15.2</v>
      </c>
      <c r="H110" s="34">
        <v>15.2</v>
      </c>
      <c r="I110" s="33">
        <f t="shared" si="41"/>
        <v>4159.0239999999994</v>
      </c>
      <c r="J110" s="33">
        <v>100</v>
      </c>
      <c r="K110" s="33">
        <f t="shared" si="34"/>
        <v>4259.0239999999994</v>
      </c>
      <c r="L110" s="36">
        <f t="shared" si="4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5"/>
        <v>0</v>
      </c>
      <c r="U110" s="36">
        <f t="shared" si="42"/>
        <v>447.68023999999997</v>
      </c>
      <c r="V110" s="40">
        <f t="shared" si="43"/>
        <v>3811.3437599999993</v>
      </c>
      <c r="W110" s="43"/>
    </row>
    <row r="111" spans="1:23" ht="27.95" customHeight="1" x14ac:dyDescent="0.25">
      <c r="A111" s="37">
        <f t="shared" si="44"/>
        <v>85</v>
      </c>
      <c r="B111" s="30" t="s">
        <v>192</v>
      </c>
      <c r="C111" s="38" t="s">
        <v>193</v>
      </c>
      <c r="D111" s="5">
        <v>273.62</v>
      </c>
      <c r="E111" s="39">
        <f t="shared" si="39"/>
        <v>314.854534</v>
      </c>
      <c r="F111" s="39">
        <f t="shared" si="40"/>
        <v>314.854534</v>
      </c>
      <c r="G111" s="34">
        <v>15.2</v>
      </c>
      <c r="H111" s="34">
        <v>15.2</v>
      </c>
      <c r="I111" s="33">
        <f t="shared" si="41"/>
        <v>4159.0239999999994</v>
      </c>
      <c r="J111" s="33">
        <v>100</v>
      </c>
      <c r="K111" s="33">
        <f t="shared" si="34"/>
        <v>4259.0239999999994</v>
      </c>
      <c r="L111" s="36">
        <f t="shared" si="45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5"/>
        <v>0</v>
      </c>
      <c r="U111" s="36">
        <f t="shared" si="42"/>
        <v>447.68023999999997</v>
      </c>
      <c r="V111" s="40">
        <f t="shared" si="43"/>
        <v>3811.3437599999993</v>
      </c>
      <c r="W111" s="42"/>
    </row>
    <row r="112" spans="1:23" ht="27.95" customHeight="1" x14ac:dyDescent="0.25">
      <c r="A112" s="37">
        <f t="shared" si="44"/>
        <v>86</v>
      </c>
      <c r="B112" s="30" t="s">
        <v>194</v>
      </c>
      <c r="C112" s="38" t="s">
        <v>195</v>
      </c>
      <c r="D112" s="5">
        <v>273.62</v>
      </c>
      <c r="E112" s="39">
        <f t="shared" si="39"/>
        <v>314.854534</v>
      </c>
      <c r="F112" s="39">
        <f t="shared" si="40"/>
        <v>314.854534</v>
      </c>
      <c r="G112" s="34">
        <v>15.2</v>
      </c>
      <c r="H112" s="34">
        <v>15.2</v>
      </c>
      <c r="I112" s="33">
        <f t="shared" si="41"/>
        <v>4159.0239999999994</v>
      </c>
      <c r="J112" s="33">
        <v>100</v>
      </c>
      <c r="K112" s="33">
        <f t="shared" si="34"/>
        <v>4259.0239999999994</v>
      </c>
      <c r="L112" s="36">
        <f t="shared" si="45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5"/>
        <v>802.95119999999997</v>
      </c>
      <c r="U112" s="36">
        <f t="shared" si="42"/>
        <v>1250.6314399999999</v>
      </c>
      <c r="V112" s="40">
        <f t="shared" si="43"/>
        <v>3008.3925599999993</v>
      </c>
      <c r="W112" s="42"/>
    </row>
    <row r="113" spans="1:23" ht="27.95" customHeight="1" x14ac:dyDescent="0.25">
      <c r="A113" s="37">
        <f t="shared" si="44"/>
        <v>87</v>
      </c>
      <c r="B113" s="30" t="s">
        <v>196</v>
      </c>
      <c r="C113" s="38" t="s">
        <v>197</v>
      </c>
      <c r="D113" s="5">
        <v>273.62</v>
      </c>
      <c r="E113" s="39">
        <f t="shared" si="39"/>
        <v>314.854534</v>
      </c>
      <c r="F113" s="39">
        <f t="shared" si="40"/>
        <v>314.854534</v>
      </c>
      <c r="G113" s="34">
        <v>15.2</v>
      </c>
      <c r="H113" s="34">
        <v>15.2</v>
      </c>
      <c r="I113" s="33">
        <f t="shared" si="41"/>
        <v>4159.0239999999994</v>
      </c>
      <c r="J113" s="33">
        <v>100</v>
      </c>
      <c r="K113" s="33">
        <f t="shared" si="34"/>
        <v>4259.0239999999994</v>
      </c>
      <c r="L113" s="36">
        <f t="shared" si="45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5"/>
        <v>0</v>
      </c>
      <c r="U113" s="36">
        <f t="shared" si="42"/>
        <v>447.68023999999997</v>
      </c>
      <c r="V113" s="40">
        <f t="shared" si="43"/>
        <v>3811.3437599999993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3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41"/>
        <v>5789.8320000000003</v>
      </c>
      <c r="J114" s="33">
        <v>100</v>
      </c>
      <c r="K114" s="33">
        <f t="shared" si="34"/>
        <v>5889.8320000000003</v>
      </c>
      <c r="L114" s="36">
        <f t="shared" si="45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5"/>
        <v>0</v>
      </c>
      <c r="U114" s="36">
        <f t="shared" si="42"/>
        <v>699.97832000000005</v>
      </c>
      <c r="V114" s="40">
        <f t="shared" si="43"/>
        <v>5189.8536800000002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3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41"/>
        <v>4185.0159999999996</v>
      </c>
      <c r="J115" s="33">
        <v>100</v>
      </c>
      <c r="K115" s="33">
        <f t="shared" si="34"/>
        <v>4285.0159999999996</v>
      </c>
      <c r="L115" s="36">
        <f t="shared" si="4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5"/>
        <v>804.25080000000003</v>
      </c>
      <c r="U115" s="36">
        <f t="shared" si="42"/>
        <v>1255.7109599999999</v>
      </c>
      <c r="V115" s="40">
        <f t="shared" si="43"/>
        <v>3029.3050399999997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3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41"/>
        <v>4185.0159999999996</v>
      </c>
      <c r="J116" s="33">
        <v>100</v>
      </c>
      <c r="K116" s="33">
        <f t="shared" si="34"/>
        <v>4285.0159999999996</v>
      </c>
      <c r="L116" s="36">
        <f t="shared" si="45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/>
      <c r="T116" s="1">
        <f t="shared" si="35"/>
        <v>229.2508</v>
      </c>
      <c r="U116" s="36">
        <f t="shared" si="42"/>
        <v>680.71096</v>
      </c>
      <c r="V116" s="40">
        <f t="shared" si="43"/>
        <v>3604.3050399999997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1" si="46">D118*1.1507</f>
        <v>510.24339400000002</v>
      </c>
      <c r="F118" s="39">
        <f t="shared" ref="F118:F141" si="47">E118</f>
        <v>510.24339400000002</v>
      </c>
      <c r="G118" s="34">
        <v>15.2</v>
      </c>
      <c r="H118" s="34">
        <v>15.2</v>
      </c>
      <c r="I118" s="33">
        <f t="shared" ref="I118:I141" si="48">D118*H118</f>
        <v>6739.9840000000004</v>
      </c>
      <c r="J118" s="33">
        <v>100</v>
      </c>
      <c r="K118" s="33">
        <f t="shared" si="34"/>
        <v>6839.9840000000004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/>
      <c r="T118" s="1">
        <f t="shared" si="35"/>
        <v>336.99920000000003</v>
      </c>
      <c r="U118" s="36">
        <f t="shared" ref="U118:U141" si="49">SUM(L118+M118+N118+O118+P118+Q118+R118+S118)</f>
        <v>1163.0391999999999</v>
      </c>
      <c r="V118" s="40">
        <f t="shared" ref="V118:V141" si="50">K118-U118</f>
        <v>5676.9448000000002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46"/>
        <v>517.79198600000007</v>
      </c>
      <c r="F119" s="39">
        <f t="shared" si="47"/>
        <v>517.79198600000007</v>
      </c>
      <c r="G119" s="34">
        <v>15.2</v>
      </c>
      <c r="H119" s="34">
        <v>15.2</v>
      </c>
      <c r="I119" s="33">
        <f t="shared" si="48"/>
        <v>6839.6959999999999</v>
      </c>
      <c r="J119" s="33">
        <v>100</v>
      </c>
      <c r="K119" s="33">
        <f t="shared" si="34"/>
        <v>6939.6959999999999</v>
      </c>
      <c r="L119" s="36">
        <f t="shared" ref="L119:L141" si="51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35"/>
        <v>361.98480000000001</v>
      </c>
      <c r="U119" s="36">
        <f t="shared" si="49"/>
        <v>1276.9217599999999</v>
      </c>
      <c r="V119" s="40">
        <f t="shared" si="50"/>
        <v>5662.7742399999997</v>
      </c>
      <c r="W119" s="42"/>
    </row>
    <row r="120" spans="1:23" ht="27.95" customHeight="1" x14ac:dyDescent="0.25">
      <c r="A120" s="37">
        <f t="shared" ref="A120:A140" si="52">A119+1</f>
        <v>93</v>
      </c>
      <c r="B120" s="30" t="s">
        <v>211</v>
      </c>
      <c r="C120" s="38" t="s">
        <v>212</v>
      </c>
      <c r="D120" s="5">
        <v>324.45</v>
      </c>
      <c r="E120" s="39">
        <f t="shared" si="46"/>
        <v>373.34461500000003</v>
      </c>
      <c r="F120" s="39">
        <f t="shared" si="47"/>
        <v>373.34461500000003</v>
      </c>
      <c r="G120" s="34">
        <v>15.2</v>
      </c>
      <c r="H120" s="34">
        <v>15.2</v>
      </c>
      <c r="I120" s="33">
        <f t="shared" si="48"/>
        <v>4931.6399999999994</v>
      </c>
      <c r="J120" s="33">
        <v>100</v>
      </c>
      <c r="K120" s="33">
        <f t="shared" si="34"/>
        <v>5031.6399999999994</v>
      </c>
      <c r="L120" s="36">
        <f t="shared" si="51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/>
      <c r="S120" s="33"/>
      <c r="T120" s="1">
        <f t="shared" si="35"/>
        <v>0</v>
      </c>
      <c r="U120" s="36">
        <f t="shared" si="49"/>
        <v>559.91639999999995</v>
      </c>
      <c r="V120" s="40">
        <f t="shared" si="50"/>
        <v>4471.7235999999994</v>
      </c>
      <c r="W120" s="42"/>
    </row>
    <row r="121" spans="1:23" ht="27.95" customHeight="1" x14ac:dyDescent="0.25">
      <c r="A121" s="37">
        <f t="shared" si="52"/>
        <v>94</v>
      </c>
      <c r="B121" s="30" t="s">
        <v>213</v>
      </c>
      <c r="C121" s="38" t="s">
        <v>214</v>
      </c>
      <c r="D121" s="5">
        <v>367.5</v>
      </c>
      <c r="E121" s="39">
        <f t="shared" si="46"/>
        <v>422.88225</v>
      </c>
      <c r="F121" s="39">
        <f t="shared" si="47"/>
        <v>422.88225</v>
      </c>
      <c r="G121" s="34">
        <v>15.2</v>
      </c>
      <c r="H121" s="34">
        <v>15.2</v>
      </c>
      <c r="I121" s="33">
        <f t="shared" si="48"/>
        <v>5586</v>
      </c>
      <c r="J121" s="33">
        <v>100</v>
      </c>
      <c r="K121" s="33">
        <f t="shared" si="34"/>
        <v>5686</v>
      </c>
      <c r="L121" s="36">
        <f t="shared" si="51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35"/>
        <v>299.3</v>
      </c>
      <c r="U121" s="36">
        <f t="shared" si="49"/>
        <v>950.13999999999987</v>
      </c>
      <c r="V121" s="40">
        <f t="shared" si="50"/>
        <v>4735.8600000000006</v>
      </c>
      <c r="W121" s="48"/>
    </row>
    <row r="122" spans="1:23" ht="27.95" customHeight="1" x14ac:dyDescent="0.25">
      <c r="A122" s="37">
        <f t="shared" si="52"/>
        <v>95</v>
      </c>
      <c r="B122" s="30" t="s">
        <v>215</v>
      </c>
      <c r="C122" s="38" t="s">
        <v>216</v>
      </c>
      <c r="D122" s="5">
        <v>324.45</v>
      </c>
      <c r="E122" s="39">
        <f t="shared" si="46"/>
        <v>373.34461500000003</v>
      </c>
      <c r="F122" s="39">
        <f t="shared" si="47"/>
        <v>373.34461500000003</v>
      </c>
      <c r="G122" s="34">
        <v>15.2</v>
      </c>
      <c r="H122" s="34">
        <v>15.2</v>
      </c>
      <c r="I122" s="33">
        <f t="shared" si="48"/>
        <v>4931.6399999999994</v>
      </c>
      <c r="J122" s="33">
        <v>100</v>
      </c>
      <c r="K122" s="33">
        <f t="shared" si="34"/>
        <v>5031.6399999999994</v>
      </c>
      <c r="L122" s="36">
        <f t="shared" si="5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35"/>
        <v>0</v>
      </c>
      <c r="U122" s="36">
        <f t="shared" si="49"/>
        <v>559.91639999999995</v>
      </c>
      <c r="V122" s="40">
        <f t="shared" si="50"/>
        <v>4471.7235999999994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46"/>
        <v>373.34461500000003</v>
      </c>
      <c r="F123" s="39">
        <f t="shared" si="47"/>
        <v>373.34461500000003</v>
      </c>
      <c r="G123" s="34">
        <v>15.2</v>
      </c>
      <c r="H123" s="34">
        <v>15.2</v>
      </c>
      <c r="I123" s="33">
        <f t="shared" si="48"/>
        <v>4931.6399999999994</v>
      </c>
      <c r="J123" s="33">
        <v>100</v>
      </c>
      <c r="K123" s="33">
        <f t="shared" si="34"/>
        <v>5031.6399999999994</v>
      </c>
      <c r="L123" s="36">
        <f t="shared" si="5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35"/>
        <v>0</v>
      </c>
      <c r="U123" s="36">
        <f t="shared" si="49"/>
        <v>559.91639999999995</v>
      </c>
      <c r="V123" s="40">
        <f t="shared" si="50"/>
        <v>4471.7235999999994</v>
      </c>
      <c r="W123" s="42"/>
    </row>
    <row r="124" spans="1:23" ht="27.95" customHeight="1" x14ac:dyDescent="0.25">
      <c r="A124" s="37">
        <f t="shared" si="52"/>
        <v>97</v>
      </c>
      <c r="B124" s="30" t="s">
        <v>221</v>
      </c>
      <c r="C124" s="38" t="s">
        <v>222</v>
      </c>
      <c r="D124" s="5">
        <v>324.45</v>
      </c>
      <c r="E124" s="39">
        <f t="shared" si="46"/>
        <v>373.34461500000003</v>
      </c>
      <c r="F124" s="39">
        <f t="shared" si="47"/>
        <v>373.34461500000003</v>
      </c>
      <c r="G124" s="34">
        <v>15.2</v>
      </c>
      <c r="H124" s="34">
        <v>15.2</v>
      </c>
      <c r="I124" s="33">
        <f t="shared" si="48"/>
        <v>4931.6399999999994</v>
      </c>
      <c r="J124" s="33">
        <v>100</v>
      </c>
      <c r="K124" s="33">
        <f t="shared" si="34"/>
        <v>5031.6399999999994</v>
      </c>
      <c r="L124" s="36">
        <f t="shared" si="51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35"/>
        <v>0</v>
      </c>
      <c r="U124" s="36">
        <f t="shared" si="49"/>
        <v>559.91639999999995</v>
      </c>
      <c r="V124" s="40">
        <f t="shared" si="50"/>
        <v>4471.7235999999994</v>
      </c>
      <c r="W124" s="42"/>
    </row>
    <row r="125" spans="1:23" ht="27.95" customHeight="1" x14ac:dyDescent="0.25">
      <c r="A125" s="37">
        <f t="shared" si="52"/>
        <v>98</v>
      </c>
      <c r="B125" s="30" t="s">
        <v>223</v>
      </c>
      <c r="C125" s="38" t="s">
        <v>224</v>
      </c>
      <c r="D125" s="5">
        <v>324.45</v>
      </c>
      <c r="E125" s="39">
        <f t="shared" si="46"/>
        <v>373.34461500000003</v>
      </c>
      <c r="F125" s="39">
        <f t="shared" si="47"/>
        <v>373.34461500000003</v>
      </c>
      <c r="G125" s="37">
        <v>15.2</v>
      </c>
      <c r="H125" s="34">
        <v>15.2</v>
      </c>
      <c r="I125" s="33">
        <f t="shared" si="48"/>
        <v>4931.6399999999994</v>
      </c>
      <c r="J125" s="33">
        <v>100</v>
      </c>
      <c r="K125" s="33">
        <f t="shared" si="34"/>
        <v>5031.6399999999994</v>
      </c>
      <c r="L125" s="36">
        <f t="shared" si="5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35"/>
        <v>266.58199999999999</v>
      </c>
      <c r="U125" s="36">
        <f t="shared" si="49"/>
        <v>826.49839999999995</v>
      </c>
      <c r="V125" s="40">
        <f t="shared" si="50"/>
        <v>4205.141599999999</v>
      </c>
      <c r="W125" s="48"/>
    </row>
    <row r="126" spans="1:23" ht="27.95" customHeight="1" x14ac:dyDescent="0.25">
      <c r="A126" s="37">
        <f t="shared" si="52"/>
        <v>99</v>
      </c>
      <c r="B126" s="30" t="s">
        <v>225</v>
      </c>
      <c r="C126" s="38" t="s">
        <v>226</v>
      </c>
      <c r="D126" s="5">
        <v>324.45</v>
      </c>
      <c r="E126" s="39">
        <f t="shared" si="46"/>
        <v>373.34461500000003</v>
      </c>
      <c r="F126" s="39">
        <f t="shared" si="47"/>
        <v>373.34461500000003</v>
      </c>
      <c r="G126" s="34">
        <v>15.2</v>
      </c>
      <c r="H126" s="34">
        <v>15.2</v>
      </c>
      <c r="I126" s="33">
        <f t="shared" si="48"/>
        <v>4931.6399999999994</v>
      </c>
      <c r="J126" s="33">
        <v>100</v>
      </c>
      <c r="K126" s="33">
        <f t="shared" si="34"/>
        <v>5031.6399999999994</v>
      </c>
      <c r="L126" s="36">
        <f t="shared" si="51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35"/>
        <v>266.58199999999999</v>
      </c>
      <c r="U126" s="36">
        <f t="shared" si="49"/>
        <v>826.49839999999995</v>
      </c>
      <c r="V126" s="40">
        <f t="shared" si="50"/>
        <v>4205.141599999999</v>
      </c>
      <c r="W126" s="48"/>
    </row>
    <row r="127" spans="1:23" ht="27.95" customHeight="1" x14ac:dyDescent="0.25">
      <c r="A127" s="37">
        <f t="shared" si="52"/>
        <v>100</v>
      </c>
      <c r="B127" s="30" t="s">
        <v>227</v>
      </c>
      <c r="C127" s="38" t="s">
        <v>228</v>
      </c>
      <c r="D127" s="5">
        <v>302.82</v>
      </c>
      <c r="E127" s="39">
        <f t="shared" si="46"/>
        <v>348.45497399999999</v>
      </c>
      <c r="F127" s="39">
        <f t="shared" si="47"/>
        <v>348.45497399999999</v>
      </c>
      <c r="G127" s="34">
        <v>15.2</v>
      </c>
      <c r="H127" s="34">
        <v>15.2</v>
      </c>
      <c r="I127" s="33">
        <f t="shared" si="48"/>
        <v>4602.8639999999996</v>
      </c>
      <c r="J127" s="33">
        <v>100</v>
      </c>
      <c r="K127" s="33">
        <f t="shared" si="34"/>
        <v>4702.8639999999996</v>
      </c>
      <c r="L127" s="36">
        <f t="shared" si="51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35"/>
        <v>250.14319999999998</v>
      </c>
      <c r="U127" s="36">
        <f t="shared" si="49"/>
        <v>762.30183999999997</v>
      </c>
      <c r="V127" s="40">
        <f t="shared" si="50"/>
        <v>3940.5621599999995</v>
      </c>
      <c r="W127" s="42"/>
    </row>
    <row r="128" spans="1:23" ht="30" customHeight="1" x14ac:dyDescent="0.25">
      <c r="A128" s="37">
        <f t="shared" si="52"/>
        <v>101</v>
      </c>
      <c r="B128" s="30" t="s">
        <v>229</v>
      </c>
      <c r="C128" s="38" t="s">
        <v>230</v>
      </c>
      <c r="D128" s="5">
        <v>302.82</v>
      </c>
      <c r="E128" s="39">
        <f t="shared" si="46"/>
        <v>348.45497399999999</v>
      </c>
      <c r="F128" s="39">
        <f t="shared" si="47"/>
        <v>348.45497399999999</v>
      </c>
      <c r="G128" s="34">
        <v>15.2</v>
      </c>
      <c r="H128" s="34">
        <v>15.2</v>
      </c>
      <c r="I128" s="33">
        <f t="shared" si="48"/>
        <v>4602.8639999999996</v>
      </c>
      <c r="J128" s="33">
        <v>100</v>
      </c>
      <c r="K128" s="33">
        <f t="shared" si="34"/>
        <v>4702.8639999999996</v>
      </c>
      <c r="L128" s="36">
        <f t="shared" si="51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35"/>
        <v>0</v>
      </c>
      <c r="U128" s="36">
        <f t="shared" si="49"/>
        <v>512.15863999999999</v>
      </c>
      <c r="V128" s="40">
        <f t="shared" si="50"/>
        <v>4190.7053599999999</v>
      </c>
      <c r="W128" s="42"/>
    </row>
    <row r="129" spans="1:23" ht="27.95" customHeight="1" x14ac:dyDescent="0.25">
      <c r="A129" s="37">
        <f t="shared" si="52"/>
        <v>102</v>
      </c>
      <c r="B129" s="30" t="s">
        <v>231</v>
      </c>
      <c r="C129" s="38" t="s">
        <v>232</v>
      </c>
      <c r="D129" s="5">
        <v>302.82</v>
      </c>
      <c r="E129" s="39">
        <f t="shared" si="46"/>
        <v>348.45497399999999</v>
      </c>
      <c r="F129" s="39">
        <f t="shared" si="47"/>
        <v>348.45497399999999</v>
      </c>
      <c r="G129" s="34">
        <v>15.2</v>
      </c>
      <c r="H129" s="34">
        <v>15.2</v>
      </c>
      <c r="I129" s="33">
        <f t="shared" si="48"/>
        <v>4602.8639999999996</v>
      </c>
      <c r="J129" s="33">
        <v>100</v>
      </c>
      <c r="K129" s="33">
        <f t="shared" si="34"/>
        <v>4702.8639999999996</v>
      </c>
      <c r="L129" s="36">
        <f t="shared" si="5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35"/>
        <v>250.14319999999998</v>
      </c>
      <c r="U129" s="36">
        <f t="shared" si="49"/>
        <v>762.30183999999997</v>
      </c>
      <c r="V129" s="40">
        <f t="shared" si="50"/>
        <v>3940.5621599999995</v>
      </c>
      <c r="W129" s="42"/>
    </row>
    <row r="130" spans="1:23" ht="27.95" customHeight="1" x14ac:dyDescent="0.25">
      <c r="A130" s="37">
        <f t="shared" si="52"/>
        <v>103</v>
      </c>
      <c r="B130" s="30" t="s">
        <v>233</v>
      </c>
      <c r="C130" s="38" t="s">
        <v>234</v>
      </c>
      <c r="D130" s="5">
        <v>302.82</v>
      </c>
      <c r="E130" s="39">
        <f t="shared" si="46"/>
        <v>348.45497399999999</v>
      </c>
      <c r="F130" s="39">
        <f t="shared" si="47"/>
        <v>348.45497399999999</v>
      </c>
      <c r="G130" s="34">
        <v>15.2</v>
      </c>
      <c r="H130" s="34">
        <v>15.2</v>
      </c>
      <c r="I130" s="33">
        <f t="shared" si="48"/>
        <v>4602.8639999999996</v>
      </c>
      <c r="J130" s="33">
        <v>100</v>
      </c>
      <c r="K130" s="33">
        <f t="shared" si="34"/>
        <v>4702.8639999999996</v>
      </c>
      <c r="L130" s="36">
        <f t="shared" si="5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35"/>
        <v>825.14319999999998</v>
      </c>
      <c r="U130" s="36">
        <f t="shared" si="49"/>
        <v>1337.3018400000001</v>
      </c>
      <c r="V130" s="40">
        <f t="shared" si="50"/>
        <v>3365.5621599999995</v>
      </c>
      <c r="W130" s="42"/>
    </row>
    <row r="131" spans="1:23" ht="27.95" customHeight="1" x14ac:dyDescent="0.25">
      <c r="A131" s="37">
        <f t="shared" si="52"/>
        <v>104</v>
      </c>
      <c r="B131" s="30" t="s">
        <v>235</v>
      </c>
      <c r="C131" s="38" t="s">
        <v>236</v>
      </c>
      <c r="D131" s="5">
        <v>302.82</v>
      </c>
      <c r="E131" s="39">
        <f t="shared" si="46"/>
        <v>348.45497399999999</v>
      </c>
      <c r="F131" s="39">
        <f t="shared" si="47"/>
        <v>348.45497399999999</v>
      </c>
      <c r="G131" s="34">
        <v>15.2</v>
      </c>
      <c r="H131" s="34">
        <v>15.2</v>
      </c>
      <c r="I131" s="33">
        <f t="shared" si="48"/>
        <v>4602.8639999999996</v>
      </c>
      <c r="J131" s="33">
        <v>100</v>
      </c>
      <c r="K131" s="33">
        <f t="shared" si="34"/>
        <v>4702.8639999999996</v>
      </c>
      <c r="L131" s="36">
        <f t="shared" si="51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35"/>
        <v>250.14319999999998</v>
      </c>
      <c r="U131" s="36">
        <f t="shared" si="49"/>
        <v>762.30183999999997</v>
      </c>
      <c r="V131" s="40">
        <f t="shared" si="50"/>
        <v>3940.5621599999995</v>
      </c>
      <c r="W131" s="48"/>
    </row>
    <row r="132" spans="1:23" ht="27.95" customHeight="1" x14ac:dyDescent="0.25">
      <c r="A132" s="37">
        <f t="shared" si="52"/>
        <v>105</v>
      </c>
      <c r="B132" s="30" t="s">
        <v>237</v>
      </c>
      <c r="C132" s="38" t="s">
        <v>238</v>
      </c>
      <c r="D132" s="5">
        <v>324.45</v>
      </c>
      <c r="E132" s="39">
        <f t="shared" si="46"/>
        <v>373.34461500000003</v>
      </c>
      <c r="F132" s="39">
        <f t="shared" si="47"/>
        <v>373.34461500000003</v>
      </c>
      <c r="G132" s="37">
        <v>15.2</v>
      </c>
      <c r="H132" s="34">
        <v>15.2</v>
      </c>
      <c r="I132" s="33">
        <f t="shared" si="48"/>
        <v>4931.6399999999994</v>
      </c>
      <c r="J132" s="33">
        <v>100</v>
      </c>
      <c r="K132" s="33">
        <f t="shared" si="34"/>
        <v>5031.6399999999994</v>
      </c>
      <c r="L132" s="36">
        <f t="shared" si="51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35"/>
        <v>266.58000000000004</v>
      </c>
      <c r="U132" s="36">
        <f t="shared" si="49"/>
        <v>826.49639999999999</v>
      </c>
      <c r="V132" s="40">
        <f t="shared" si="50"/>
        <v>4205.1435999999994</v>
      </c>
      <c r="W132" s="48"/>
    </row>
    <row r="133" spans="1:23" ht="27.95" customHeight="1" x14ac:dyDescent="0.25">
      <c r="A133" s="37">
        <f>A132+1</f>
        <v>106</v>
      </c>
      <c r="B133" s="30" t="s">
        <v>279</v>
      </c>
      <c r="C133" s="38" t="s">
        <v>280</v>
      </c>
      <c r="D133" s="5">
        <v>296</v>
      </c>
      <c r="E133" s="39">
        <f>D133*1.1507</f>
        <v>340.60720000000003</v>
      </c>
      <c r="F133" s="39">
        <f t="shared" si="47"/>
        <v>340.60720000000003</v>
      </c>
      <c r="G133" s="34">
        <v>15.2</v>
      </c>
      <c r="H133" s="34">
        <v>15.2</v>
      </c>
      <c r="I133" s="33">
        <f>D133*H133</f>
        <v>4499.2</v>
      </c>
      <c r="J133" s="33">
        <v>100</v>
      </c>
      <c r="K133" s="33">
        <f t="shared" si="34"/>
        <v>4599.2</v>
      </c>
      <c r="L133" s="36">
        <f t="shared" si="51"/>
        <v>44.991999999999997</v>
      </c>
      <c r="M133" s="33">
        <v>119.07</v>
      </c>
      <c r="N133" s="33">
        <v>333.03</v>
      </c>
      <c r="O133" s="33"/>
      <c r="P133" s="33"/>
      <c r="Q133" s="33"/>
      <c r="R133" s="33"/>
      <c r="S133" s="33"/>
      <c r="T133" s="1">
        <f t="shared" si="35"/>
        <v>0</v>
      </c>
      <c r="U133" s="36">
        <f t="shared" si="49"/>
        <v>497.09199999999998</v>
      </c>
      <c r="V133" s="40">
        <f t="shared" si="50"/>
        <v>4102.1080000000002</v>
      </c>
      <c r="W133" s="42"/>
    </row>
    <row r="134" spans="1:23" ht="27.95" customHeight="1" x14ac:dyDescent="0.25">
      <c r="A134" s="37">
        <f>A133+1</f>
        <v>107</v>
      </c>
      <c r="B134" s="30" t="s">
        <v>239</v>
      </c>
      <c r="C134" s="38" t="s">
        <v>240</v>
      </c>
      <c r="D134" s="5">
        <v>276.61</v>
      </c>
      <c r="E134" s="39">
        <f t="shared" si="46"/>
        <v>318.29512700000004</v>
      </c>
      <c r="F134" s="39">
        <f t="shared" si="47"/>
        <v>318.29512700000004</v>
      </c>
      <c r="G134" s="34">
        <v>15.2</v>
      </c>
      <c r="H134" s="34">
        <v>15.2</v>
      </c>
      <c r="I134" s="33">
        <f t="shared" si="48"/>
        <v>4204.4719999999998</v>
      </c>
      <c r="J134" s="33">
        <v>100</v>
      </c>
      <c r="K134" s="33">
        <f t="shared" si="34"/>
        <v>4304.4719999999998</v>
      </c>
      <c r="L134" s="36">
        <f t="shared" si="51"/>
        <v>42.044719999999998</v>
      </c>
      <c r="M134" s="33">
        <v>111.28</v>
      </c>
      <c r="N134" s="33">
        <v>300.97000000000003</v>
      </c>
      <c r="O134" s="33"/>
      <c r="P134" s="33"/>
      <c r="Q134" s="33"/>
      <c r="R134" s="33"/>
      <c r="S134" s="33"/>
      <c r="T134" s="1">
        <f t="shared" si="35"/>
        <v>0</v>
      </c>
      <c r="U134" s="36">
        <f t="shared" si="49"/>
        <v>454.29472000000004</v>
      </c>
      <c r="V134" s="40">
        <f t="shared" si="50"/>
        <v>3850.1772799999999</v>
      </c>
      <c r="W134" s="42"/>
    </row>
    <row r="135" spans="1:23" ht="27.95" customHeight="1" x14ac:dyDescent="0.25">
      <c r="A135" s="37">
        <f t="shared" si="52"/>
        <v>108</v>
      </c>
      <c r="B135" s="30" t="s">
        <v>241</v>
      </c>
      <c r="C135" s="38" t="s">
        <v>242</v>
      </c>
      <c r="D135" s="5">
        <v>324.45</v>
      </c>
      <c r="E135" s="39">
        <f t="shared" si="46"/>
        <v>373.34461500000003</v>
      </c>
      <c r="F135" s="39">
        <f t="shared" si="47"/>
        <v>373.34461500000003</v>
      </c>
      <c r="G135" s="34">
        <v>15.2</v>
      </c>
      <c r="H135" s="34">
        <v>15.2</v>
      </c>
      <c r="I135" s="33">
        <f t="shared" si="48"/>
        <v>4931.6399999999994</v>
      </c>
      <c r="J135" s="33">
        <v>100</v>
      </c>
      <c r="K135" s="33">
        <f t="shared" si="34"/>
        <v>5031.6399999999994</v>
      </c>
      <c r="L135" s="36">
        <f t="shared" si="51"/>
        <v>49.316399999999994</v>
      </c>
      <c r="M135" s="33">
        <v>121.82</v>
      </c>
      <c r="N135" s="33">
        <v>380.08</v>
      </c>
      <c r="O135" s="33"/>
      <c r="P135" s="33"/>
      <c r="Q135" s="33"/>
      <c r="R135" s="33"/>
      <c r="S135" s="33"/>
      <c r="T135" s="1">
        <f t="shared" si="35"/>
        <v>0</v>
      </c>
      <c r="U135" s="36">
        <f t="shared" si="49"/>
        <v>551.21640000000002</v>
      </c>
      <c r="V135" s="40">
        <f t="shared" si="50"/>
        <v>4480.4235999999992</v>
      </c>
      <c r="W135" s="42"/>
    </row>
    <row r="136" spans="1:23" ht="27.95" customHeight="1" x14ac:dyDescent="0.25">
      <c r="A136" s="37">
        <f t="shared" si="52"/>
        <v>109</v>
      </c>
      <c r="B136" s="30" t="s">
        <v>243</v>
      </c>
      <c r="C136" s="38" t="s">
        <v>244</v>
      </c>
      <c r="D136" s="5">
        <v>302.82</v>
      </c>
      <c r="E136" s="39">
        <f t="shared" si="46"/>
        <v>348.45497399999999</v>
      </c>
      <c r="F136" s="39">
        <f t="shared" si="47"/>
        <v>348.45497399999999</v>
      </c>
      <c r="G136" s="34">
        <v>15.2</v>
      </c>
      <c r="H136" s="34">
        <v>15.2</v>
      </c>
      <c r="I136" s="33">
        <f t="shared" si="48"/>
        <v>4602.8639999999996</v>
      </c>
      <c r="J136" s="33">
        <v>100</v>
      </c>
      <c r="K136" s="33">
        <f t="shared" si="34"/>
        <v>4702.8639999999996</v>
      </c>
      <c r="L136" s="36">
        <f t="shared" si="5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35"/>
        <v>0</v>
      </c>
      <c r="U136" s="36">
        <f t="shared" si="49"/>
        <v>512.15863999999999</v>
      </c>
      <c r="V136" s="40">
        <f t="shared" si="50"/>
        <v>4190.7053599999999</v>
      </c>
      <c r="W136" s="42"/>
    </row>
    <row r="137" spans="1:23" ht="27.95" customHeight="1" x14ac:dyDescent="0.25">
      <c r="A137" s="37">
        <f t="shared" si="52"/>
        <v>110</v>
      </c>
      <c r="B137" s="37" t="s">
        <v>245</v>
      </c>
      <c r="C137" s="46" t="s">
        <v>246</v>
      </c>
      <c r="D137" s="5">
        <v>302.82</v>
      </c>
      <c r="E137" s="39">
        <f t="shared" si="46"/>
        <v>348.45497399999999</v>
      </c>
      <c r="F137" s="39">
        <f t="shared" si="47"/>
        <v>348.45497399999999</v>
      </c>
      <c r="G137" s="34">
        <v>15.2</v>
      </c>
      <c r="H137" s="34">
        <v>15.2</v>
      </c>
      <c r="I137" s="33">
        <f t="shared" si="48"/>
        <v>4602.8639999999996</v>
      </c>
      <c r="J137" s="33">
        <v>100</v>
      </c>
      <c r="K137" s="33">
        <f t="shared" si="34"/>
        <v>4702.8639999999996</v>
      </c>
      <c r="L137" s="36">
        <f t="shared" si="5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35"/>
        <v>0</v>
      </c>
      <c r="U137" s="36">
        <f t="shared" si="49"/>
        <v>512.15863999999999</v>
      </c>
      <c r="V137" s="40">
        <f t="shared" si="50"/>
        <v>4190.7053599999999</v>
      </c>
      <c r="W137" s="42"/>
    </row>
    <row r="138" spans="1:23" ht="27.95" customHeight="1" x14ac:dyDescent="0.25">
      <c r="A138" s="37">
        <f t="shared" si="52"/>
        <v>111</v>
      </c>
      <c r="B138" s="30" t="s">
        <v>248</v>
      </c>
      <c r="C138" s="38" t="s">
        <v>249</v>
      </c>
      <c r="D138" s="5">
        <v>302.82</v>
      </c>
      <c r="E138" s="39">
        <f t="shared" si="46"/>
        <v>348.45497399999999</v>
      </c>
      <c r="F138" s="39">
        <f t="shared" si="47"/>
        <v>348.45497399999999</v>
      </c>
      <c r="G138" s="34">
        <v>15.2</v>
      </c>
      <c r="H138" s="34">
        <v>15.2</v>
      </c>
      <c r="I138" s="33">
        <f t="shared" si="48"/>
        <v>4602.8639999999996</v>
      </c>
      <c r="J138" s="33">
        <v>100</v>
      </c>
      <c r="K138" s="33">
        <f t="shared" si="34"/>
        <v>4702.8639999999996</v>
      </c>
      <c r="L138" s="36">
        <f t="shared" si="51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750</v>
      </c>
      <c r="S138" s="33"/>
      <c r="T138" s="1">
        <f t="shared" si="35"/>
        <v>750</v>
      </c>
      <c r="U138" s="36">
        <f t="shared" si="49"/>
        <v>1262.1586400000001</v>
      </c>
      <c r="V138" s="40">
        <f t="shared" si="50"/>
        <v>3440.7053599999995</v>
      </c>
      <c r="W138" s="42"/>
    </row>
    <row r="139" spans="1:23" ht="27.95" customHeight="1" x14ac:dyDescent="0.25">
      <c r="A139" s="37">
        <f t="shared" si="52"/>
        <v>112</v>
      </c>
      <c r="B139" s="30" t="s">
        <v>250</v>
      </c>
      <c r="C139" s="38" t="s">
        <v>251</v>
      </c>
      <c r="D139" s="5">
        <v>302.82</v>
      </c>
      <c r="E139" s="39">
        <f t="shared" si="46"/>
        <v>348.45497399999999</v>
      </c>
      <c r="F139" s="39">
        <f t="shared" si="47"/>
        <v>348.45497399999999</v>
      </c>
      <c r="G139" s="34">
        <v>15.2</v>
      </c>
      <c r="H139" s="34">
        <v>15.2</v>
      </c>
      <c r="I139" s="33">
        <f t="shared" si="48"/>
        <v>4602.8639999999996</v>
      </c>
      <c r="J139" s="33">
        <v>100</v>
      </c>
      <c r="K139" s="33">
        <f t="shared" si="34"/>
        <v>4702.8639999999996</v>
      </c>
      <c r="L139" s="36">
        <f t="shared" si="51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35"/>
        <v>0</v>
      </c>
      <c r="U139" s="36">
        <f t="shared" si="49"/>
        <v>512.15863999999999</v>
      </c>
      <c r="V139" s="40">
        <f t="shared" si="50"/>
        <v>4190.7053599999999</v>
      </c>
      <c r="W139" s="42"/>
    </row>
    <row r="140" spans="1:23" ht="27.95" customHeight="1" x14ac:dyDescent="0.25">
      <c r="A140" s="37">
        <f t="shared" si="52"/>
        <v>113</v>
      </c>
      <c r="B140" s="37" t="s">
        <v>295</v>
      </c>
      <c r="C140" s="46" t="s">
        <v>247</v>
      </c>
      <c r="D140" s="5">
        <v>302.82</v>
      </c>
      <c r="E140" s="39">
        <f t="shared" si="46"/>
        <v>348.45497399999999</v>
      </c>
      <c r="F140" s="39">
        <f t="shared" si="47"/>
        <v>348.45497399999999</v>
      </c>
      <c r="G140" s="34">
        <v>15.2</v>
      </c>
      <c r="H140" s="34">
        <v>15.2</v>
      </c>
      <c r="I140" s="33">
        <f t="shared" si="48"/>
        <v>4602.8639999999996</v>
      </c>
      <c r="J140" s="33">
        <v>100</v>
      </c>
      <c r="K140" s="33">
        <f t="shared" si="34"/>
        <v>4702.8639999999996</v>
      </c>
      <c r="L140" s="36">
        <f t="shared" si="51"/>
        <v>46.028639999999996</v>
      </c>
      <c r="M140" s="33">
        <v>113.96</v>
      </c>
      <c r="N140" s="33">
        <v>344.31</v>
      </c>
      <c r="O140" s="33"/>
      <c r="P140" s="33"/>
      <c r="Q140" s="33"/>
      <c r="R140" s="33"/>
      <c r="S140" s="33"/>
      <c r="T140" s="1">
        <f t="shared" si="35"/>
        <v>0</v>
      </c>
      <c r="U140" s="36">
        <f t="shared" si="49"/>
        <v>504.29863999999998</v>
      </c>
      <c r="V140" s="40">
        <f t="shared" si="50"/>
        <v>4198.5653599999996</v>
      </c>
      <c r="W140" s="42"/>
    </row>
    <row r="141" spans="1:23" ht="27.95" customHeight="1" x14ac:dyDescent="0.25">
      <c r="A141" s="37">
        <f>A140+1</f>
        <v>114</v>
      </c>
      <c r="B141" s="30" t="s">
        <v>302</v>
      </c>
      <c r="C141" s="38" t="s">
        <v>301</v>
      </c>
      <c r="D141" s="5">
        <v>324.45</v>
      </c>
      <c r="E141" s="39">
        <f t="shared" si="46"/>
        <v>373.34461500000003</v>
      </c>
      <c r="F141" s="39">
        <f t="shared" si="47"/>
        <v>373.34461500000003</v>
      </c>
      <c r="G141" s="34">
        <v>15.2</v>
      </c>
      <c r="H141" s="34">
        <v>15.2</v>
      </c>
      <c r="I141" s="33">
        <f t="shared" si="48"/>
        <v>4931.6399999999994</v>
      </c>
      <c r="J141" s="33">
        <v>100</v>
      </c>
      <c r="K141" s="33">
        <f t="shared" si="34"/>
        <v>5031.6399999999994</v>
      </c>
      <c r="L141" s="36">
        <f t="shared" si="51"/>
        <v>49.316399999999994</v>
      </c>
      <c r="M141" s="33">
        <v>126.72</v>
      </c>
      <c r="N141" s="33">
        <v>380.08</v>
      </c>
      <c r="O141" s="33"/>
      <c r="P141" s="33"/>
      <c r="Q141" s="33"/>
      <c r="R141" s="33"/>
      <c r="S141" s="33"/>
      <c r="T141" s="1">
        <f t="shared" si="35"/>
        <v>0</v>
      </c>
      <c r="U141" s="36">
        <f t="shared" si="49"/>
        <v>556.1164</v>
      </c>
      <c r="V141" s="40">
        <f t="shared" si="50"/>
        <v>4475.5235999999995</v>
      </c>
      <c r="W141" s="42"/>
    </row>
    <row r="142" spans="1:23" ht="27.95" customHeight="1" x14ac:dyDescent="0.25">
      <c r="A142" s="37"/>
      <c r="B142" s="30"/>
      <c r="C142" s="57" t="s">
        <v>252</v>
      </c>
      <c r="D142" s="5"/>
      <c r="E142" s="39"/>
      <c r="F142" s="39"/>
      <c r="G142" s="34"/>
      <c r="H142" s="34"/>
      <c r="I142" s="33"/>
      <c r="J142" s="33"/>
      <c r="K142" s="33"/>
      <c r="L142" s="36"/>
      <c r="M142" s="33"/>
      <c r="N142" s="33"/>
      <c r="O142" s="33"/>
      <c r="P142" s="33"/>
      <c r="Q142" s="33"/>
      <c r="R142" s="33"/>
      <c r="S142" s="33"/>
      <c r="T142" s="1"/>
      <c r="U142" s="36"/>
      <c r="V142" s="40"/>
      <c r="W142" s="50"/>
    </row>
    <row r="143" spans="1:23" ht="27" customHeight="1" x14ac:dyDescent="0.25">
      <c r="A143" s="37">
        <f>A141+1</f>
        <v>115</v>
      </c>
      <c r="B143" s="30" t="s">
        <v>253</v>
      </c>
      <c r="C143" s="38" t="s">
        <v>254</v>
      </c>
      <c r="D143" s="5">
        <v>411.21</v>
      </c>
      <c r="E143" s="39">
        <f t="shared" ref="E143:E152" si="53">D143*1.1507</f>
        <v>473.17934700000001</v>
      </c>
      <c r="F143" s="39">
        <f t="shared" ref="F143:F165" si="54">E143</f>
        <v>473.17934700000001</v>
      </c>
      <c r="G143" s="34">
        <v>15.2</v>
      </c>
      <c r="H143" s="34">
        <v>15.2</v>
      </c>
      <c r="I143" s="33">
        <f t="shared" ref="I143:I152" si="55">D143*H143</f>
        <v>6250.3919999999998</v>
      </c>
      <c r="J143" s="33">
        <v>100</v>
      </c>
      <c r="K143" s="33">
        <f t="shared" ref="K143:K165" si="56">SUM(I143+J143)</f>
        <v>6350.3919999999998</v>
      </c>
      <c r="L143" s="36">
        <f t="shared" ref="L143:L148" si="57">I143*1%</f>
        <v>62.503920000000001</v>
      </c>
      <c r="M143" s="33">
        <v>178.38</v>
      </c>
      <c r="N143" s="33">
        <v>562.54</v>
      </c>
      <c r="O143" s="33"/>
      <c r="P143" s="33"/>
      <c r="Q143" s="33"/>
      <c r="R143" s="33"/>
      <c r="S143" s="33"/>
      <c r="T143" s="1">
        <f t="shared" ref="T143:T165" si="58">SUM(O143+P143+Q143+R143+S143)</f>
        <v>0</v>
      </c>
      <c r="U143" s="36">
        <f t="shared" ref="U143:U152" si="59">SUM(L143+M143+N143+O143+P143+Q143+R143+S143)</f>
        <v>803.42391999999995</v>
      </c>
      <c r="V143" s="40">
        <f t="shared" ref="V143:V152" si="60">K143-U143</f>
        <v>5546.9680799999996</v>
      </c>
      <c r="W143" s="48"/>
    </row>
    <row r="144" spans="1:23" ht="27.95" customHeight="1" x14ac:dyDescent="0.25">
      <c r="A144" s="37">
        <f t="shared" ref="A144:A152" si="61">A143+1</f>
        <v>116</v>
      </c>
      <c r="B144" s="30" t="s">
        <v>255</v>
      </c>
      <c r="C144" s="38" t="s">
        <v>256</v>
      </c>
      <c r="D144" s="5">
        <v>367.5</v>
      </c>
      <c r="E144" s="39">
        <f t="shared" si="53"/>
        <v>422.88225</v>
      </c>
      <c r="F144" s="39">
        <f t="shared" si="54"/>
        <v>422.88225</v>
      </c>
      <c r="G144" s="34">
        <v>15.2</v>
      </c>
      <c r="H144" s="34">
        <v>15.2</v>
      </c>
      <c r="I144" s="33">
        <f t="shared" si="55"/>
        <v>5586</v>
      </c>
      <c r="J144" s="33">
        <v>100</v>
      </c>
      <c r="K144" s="33">
        <f t="shared" si="56"/>
        <v>5686</v>
      </c>
      <c r="L144" s="36">
        <f t="shared" si="57"/>
        <v>55.86</v>
      </c>
      <c r="M144" s="33">
        <v>143.69999999999999</v>
      </c>
      <c r="N144" s="33">
        <v>456.21</v>
      </c>
      <c r="O144" s="33"/>
      <c r="P144" s="33"/>
      <c r="Q144" s="33"/>
      <c r="R144" s="33"/>
      <c r="S144" s="33"/>
      <c r="T144" s="1">
        <f t="shared" si="58"/>
        <v>0</v>
      </c>
      <c r="U144" s="36">
        <f t="shared" si="59"/>
        <v>655.77</v>
      </c>
      <c r="V144" s="40">
        <f t="shared" si="60"/>
        <v>5030.2299999999996</v>
      </c>
      <c r="W144" s="48"/>
    </row>
    <row r="145" spans="1:25" ht="27.95" customHeight="1" x14ac:dyDescent="0.25">
      <c r="A145" s="37">
        <f>A144+1</f>
        <v>117</v>
      </c>
      <c r="B145" s="30" t="s">
        <v>257</v>
      </c>
      <c r="C145" s="38" t="s">
        <v>258</v>
      </c>
      <c r="D145" s="5">
        <v>376.94</v>
      </c>
      <c r="E145" s="39">
        <f t="shared" si="53"/>
        <v>433.74485800000002</v>
      </c>
      <c r="F145" s="39">
        <f t="shared" si="54"/>
        <v>433.74485800000002</v>
      </c>
      <c r="G145" s="34">
        <v>15.2</v>
      </c>
      <c r="H145" s="34">
        <v>15.2</v>
      </c>
      <c r="I145" s="33">
        <f t="shared" si="55"/>
        <v>5729.4879999999994</v>
      </c>
      <c r="J145" s="33">
        <v>100</v>
      </c>
      <c r="K145" s="33">
        <f t="shared" si="56"/>
        <v>5829.4879999999994</v>
      </c>
      <c r="L145" s="36">
        <f t="shared" si="5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58"/>
        <v>0</v>
      </c>
      <c r="U145" s="36">
        <f t="shared" si="59"/>
        <v>688.13487999999995</v>
      </c>
      <c r="V145" s="40">
        <f t="shared" si="60"/>
        <v>5141.3531199999998</v>
      </c>
      <c r="W145" s="42"/>
    </row>
    <row r="146" spans="1:25" ht="27.95" customHeight="1" x14ac:dyDescent="0.25">
      <c r="A146" s="37">
        <f t="shared" si="61"/>
        <v>118</v>
      </c>
      <c r="B146" s="30" t="s">
        <v>259</v>
      </c>
      <c r="C146" s="38" t="s">
        <v>260</v>
      </c>
      <c r="D146" s="5">
        <v>376.94</v>
      </c>
      <c r="E146" s="39">
        <f t="shared" si="53"/>
        <v>433.74485800000002</v>
      </c>
      <c r="F146" s="39">
        <f t="shared" si="54"/>
        <v>433.74485800000002</v>
      </c>
      <c r="G146" s="34">
        <v>15.2</v>
      </c>
      <c r="H146" s="34">
        <v>15.2</v>
      </c>
      <c r="I146" s="33">
        <f t="shared" si="55"/>
        <v>5729.4879999999994</v>
      </c>
      <c r="J146" s="33">
        <v>100</v>
      </c>
      <c r="K146" s="33">
        <f t="shared" si="56"/>
        <v>5829.4879999999994</v>
      </c>
      <c r="L146" s="36">
        <f t="shared" si="5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8"/>
        <v>0</v>
      </c>
      <c r="U146" s="36">
        <f t="shared" si="59"/>
        <v>688.13487999999995</v>
      </c>
      <c r="V146" s="40">
        <f t="shared" si="60"/>
        <v>5141.3531199999998</v>
      </c>
      <c r="W146" s="42"/>
    </row>
    <row r="147" spans="1:25" ht="27.95" customHeight="1" x14ac:dyDescent="0.25">
      <c r="A147" s="37">
        <f t="shared" si="61"/>
        <v>119</v>
      </c>
      <c r="B147" s="37" t="s">
        <v>261</v>
      </c>
      <c r="C147" s="46" t="s">
        <v>262</v>
      </c>
      <c r="D147" s="5">
        <v>376.94</v>
      </c>
      <c r="E147" s="39">
        <f t="shared" si="53"/>
        <v>433.74485800000002</v>
      </c>
      <c r="F147" s="39">
        <f t="shared" si="54"/>
        <v>433.74485800000002</v>
      </c>
      <c r="G147" s="54">
        <v>15.2</v>
      </c>
      <c r="H147" s="34">
        <v>15.2</v>
      </c>
      <c r="I147" s="33">
        <f t="shared" si="55"/>
        <v>5729.4879999999994</v>
      </c>
      <c r="J147" s="33">
        <v>100</v>
      </c>
      <c r="K147" s="33">
        <f t="shared" si="56"/>
        <v>5829.4879999999994</v>
      </c>
      <c r="L147" s="36">
        <f t="shared" si="57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8"/>
        <v>0</v>
      </c>
      <c r="U147" s="36">
        <f t="shared" si="59"/>
        <v>688.13487999999995</v>
      </c>
      <c r="V147" s="40">
        <f t="shared" si="60"/>
        <v>5141.3531199999998</v>
      </c>
      <c r="W147" s="58"/>
    </row>
    <row r="148" spans="1:25" ht="27.95" customHeight="1" x14ac:dyDescent="0.25">
      <c r="A148" s="37">
        <f t="shared" si="61"/>
        <v>120</v>
      </c>
      <c r="B148" s="37" t="s">
        <v>263</v>
      </c>
      <c r="C148" s="46" t="s">
        <v>264</v>
      </c>
      <c r="D148" s="5">
        <v>376.94</v>
      </c>
      <c r="E148" s="39">
        <f t="shared" si="53"/>
        <v>433.74485800000002</v>
      </c>
      <c r="F148" s="39">
        <f t="shared" si="54"/>
        <v>433.74485800000002</v>
      </c>
      <c r="G148" s="54">
        <v>15.2</v>
      </c>
      <c r="H148" s="34">
        <v>15.2</v>
      </c>
      <c r="I148" s="33">
        <f t="shared" si="55"/>
        <v>5729.4879999999994</v>
      </c>
      <c r="J148" s="33">
        <v>100</v>
      </c>
      <c r="K148" s="33">
        <f t="shared" si="56"/>
        <v>5829.4879999999994</v>
      </c>
      <c r="L148" s="36">
        <f t="shared" si="57"/>
        <v>57.294879999999992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58"/>
        <v>0</v>
      </c>
      <c r="U148" s="36">
        <f t="shared" si="59"/>
        <v>673.11487999999997</v>
      </c>
      <c r="V148" s="40">
        <f t="shared" si="60"/>
        <v>5156.3731199999993</v>
      </c>
      <c r="W148" s="58"/>
    </row>
    <row r="149" spans="1:25" ht="27.95" customHeight="1" x14ac:dyDescent="0.25">
      <c r="A149" s="37">
        <f>A148+1</f>
        <v>121</v>
      </c>
      <c r="B149" s="37" t="s">
        <v>320</v>
      </c>
      <c r="C149" s="46" t="s">
        <v>321</v>
      </c>
      <c r="D149" s="5">
        <v>376.94</v>
      </c>
      <c r="E149" s="39">
        <f t="shared" si="53"/>
        <v>433.74485800000002</v>
      </c>
      <c r="F149" s="39">
        <f t="shared" si="54"/>
        <v>433.74485800000002</v>
      </c>
      <c r="G149" s="54">
        <v>15.2</v>
      </c>
      <c r="H149" s="34">
        <v>15.2</v>
      </c>
      <c r="I149" s="33">
        <f t="shared" si="55"/>
        <v>5729.4879999999994</v>
      </c>
      <c r="J149" s="33">
        <v>100</v>
      </c>
      <c r="K149" s="33">
        <f t="shared" si="56"/>
        <v>5829.4879999999994</v>
      </c>
      <c r="L149" s="36">
        <v>0</v>
      </c>
      <c r="M149" s="33">
        <v>136.62</v>
      </c>
      <c r="N149" s="33">
        <v>479.2</v>
      </c>
      <c r="O149" s="33"/>
      <c r="P149" s="33"/>
      <c r="Q149" s="33"/>
      <c r="R149" s="33"/>
      <c r="S149" s="33"/>
      <c r="T149" s="1">
        <f t="shared" si="58"/>
        <v>0</v>
      </c>
      <c r="U149" s="36">
        <f t="shared" si="59"/>
        <v>615.81999999999994</v>
      </c>
      <c r="V149" s="40">
        <f t="shared" si="60"/>
        <v>5213.6679999999997</v>
      </c>
      <c r="W149" s="58"/>
    </row>
    <row r="150" spans="1:25" ht="27.95" customHeight="1" x14ac:dyDescent="0.25">
      <c r="A150" s="37">
        <f>A149+1</f>
        <v>122</v>
      </c>
      <c r="B150" s="30" t="s">
        <v>323</v>
      </c>
      <c r="C150" s="38" t="s">
        <v>324</v>
      </c>
      <c r="D150" s="5">
        <v>376.94</v>
      </c>
      <c r="E150" s="39">
        <f t="shared" si="53"/>
        <v>433.74485800000002</v>
      </c>
      <c r="F150" s="39">
        <f t="shared" si="54"/>
        <v>433.74485800000002</v>
      </c>
      <c r="G150" s="34">
        <v>15.2</v>
      </c>
      <c r="H150" s="34">
        <v>15.2</v>
      </c>
      <c r="I150" s="33">
        <f t="shared" si="55"/>
        <v>5729.4879999999994</v>
      </c>
      <c r="J150" s="33">
        <v>100</v>
      </c>
      <c r="K150" s="33">
        <f t="shared" si="56"/>
        <v>5829.4879999999994</v>
      </c>
      <c r="L150" s="36">
        <f>I150*1%</f>
        <v>57.294879999999992</v>
      </c>
      <c r="M150" s="33">
        <v>107.51</v>
      </c>
      <c r="N150" s="33">
        <v>479.2</v>
      </c>
      <c r="O150" s="33"/>
      <c r="P150" s="33"/>
      <c r="Q150" s="33"/>
      <c r="R150" s="33"/>
      <c r="S150" s="33"/>
      <c r="T150" s="1">
        <f t="shared" si="58"/>
        <v>0</v>
      </c>
      <c r="U150" s="36">
        <f t="shared" si="59"/>
        <v>644.00487999999996</v>
      </c>
      <c r="V150" s="40">
        <f t="shared" si="60"/>
        <v>5185.483119999999</v>
      </c>
    </row>
    <row r="151" spans="1:25" ht="27.95" customHeight="1" x14ac:dyDescent="0.25">
      <c r="A151" s="37">
        <f>A150+1</f>
        <v>123</v>
      </c>
      <c r="B151" s="30" t="s">
        <v>265</v>
      </c>
      <c r="C151" s="38" t="s">
        <v>266</v>
      </c>
      <c r="D151" s="5">
        <v>302.82</v>
      </c>
      <c r="E151" s="39">
        <f t="shared" si="53"/>
        <v>348.45497399999999</v>
      </c>
      <c r="F151" s="39">
        <f t="shared" si="54"/>
        <v>348.45497399999999</v>
      </c>
      <c r="G151" s="34">
        <v>15.2</v>
      </c>
      <c r="H151" s="34">
        <v>15.2</v>
      </c>
      <c r="I151" s="33">
        <f t="shared" si="55"/>
        <v>4602.8639999999996</v>
      </c>
      <c r="J151" s="33">
        <v>100</v>
      </c>
      <c r="K151" s="33">
        <f t="shared" si="5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58"/>
        <v>0</v>
      </c>
      <c r="U151" s="36">
        <f t="shared" si="59"/>
        <v>508.87864000000002</v>
      </c>
      <c r="V151" s="40">
        <f t="shared" si="60"/>
        <v>4193.9853599999997</v>
      </c>
      <c r="W151" s="42"/>
    </row>
    <row r="152" spans="1:25" ht="27.95" customHeight="1" x14ac:dyDescent="0.25">
      <c r="A152" s="37">
        <f t="shared" si="61"/>
        <v>124</v>
      </c>
      <c r="B152" s="30" t="s">
        <v>267</v>
      </c>
      <c r="C152" s="46" t="s">
        <v>268</v>
      </c>
      <c r="D152" s="5">
        <v>302.82</v>
      </c>
      <c r="E152" s="39">
        <f t="shared" si="53"/>
        <v>348.45497399999999</v>
      </c>
      <c r="F152" s="39">
        <f t="shared" si="54"/>
        <v>348.45497399999999</v>
      </c>
      <c r="G152" s="34">
        <v>15.2</v>
      </c>
      <c r="H152" s="34">
        <v>15.2</v>
      </c>
      <c r="I152" s="33">
        <f t="shared" si="55"/>
        <v>4602.8639999999996</v>
      </c>
      <c r="J152" s="33">
        <v>100</v>
      </c>
      <c r="K152" s="33">
        <f t="shared" si="56"/>
        <v>4702.8639999999996</v>
      </c>
      <c r="L152" s="36">
        <f>I152*1%</f>
        <v>46.028639999999996</v>
      </c>
      <c r="M152" s="33">
        <v>118.54</v>
      </c>
      <c r="N152" s="33">
        <v>344.31</v>
      </c>
      <c r="O152" s="33">
        <v>302.82</v>
      </c>
      <c r="P152" s="33"/>
      <c r="Q152" s="33"/>
      <c r="R152" s="33"/>
      <c r="S152" s="33"/>
      <c r="T152" s="1">
        <f t="shared" si="58"/>
        <v>302.82</v>
      </c>
      <c r="U152" s="36">
        <f t="shared" si="59"/>
        <v>811.69864000000007</v>
      </c>
      <c r="V152" s="40">
        <f t="shared" si="60"/>
        <v>3891.1653599999995</v>
      </c>
      <c r="W152" s="43"/>
    </row>
    <row r="153" spans="1:25" ht="27.95" customHeight="1" x14ac:dyDescent="0.25">
      <c r="A153" s="37"/>
      <c r="B153" s="30"/>
      <c r="C153" s="31" t="s">
        <v>269</v>
      </c>
      <c r="D153" s="5"/>
      <c r="E153" s="39"/>
      <c r="F153" s="39"/>
      <c r="G153" s="34"/>
      <c r="H153" s="34"/>
      <c r="I153" s="33"/>
      <c r="J153" s="33"/>
      <c r="K153" s="33"/>
      <c r="L153" s="36"/>
      <c r="M153" s="33"/>
      <c r="N153" s="33"/>
      <c r="O153" s="33"/>
      <c r="P153" s="33"/>
      <c r="Q153" s="33"/>
      <c r="R153" s="33"/>
      <c r="S153" s="33"/>
      <c r="T153" s="1"/>
      <c r="U153" s="36"/>
      <c r="V153" s="40"/>
    </row>
    <row r="154" spans="1:25" ht="27.95" customHeight="1" x14ac:dyDescent="0.25">
      <c r="A154" s="37">
        <f>A152+1</f>
        <v>125</v>
      </c>
      <c r="B154" s="30" t="s">
        <v>274</v>
      </c>
      <c r="C154" s="49" t="s">
        <v>275</v>
      </c>
      <c r="D154" s="5">
        <v>449.9</v>
      </c>
      <c r="E154" s="39">
        <f>D154*1.1507</f>
        <v>517.69992999999999</v>
      </c>
      <c r="F154" s="39">
        <f t="shared" si="54"/>
        <v>517.69992999999999</v>
      </c>
      <c r="G154" s="37">
        <v>15.2</v>
      </c>
      <c r="H154" s="34">
        <v>15.2</v>
      </c>
      <c r="I154" s="33">
        <f>D154*H154</f>
        <v>6838.48</v>
      </c>
      <c r="J154" s="33">
        <v>100</v>
      </c>
      <c r="K154" s="33">
        <f t="shared" si="56"/>
        <v>6938.48</v>
      </c>
      <c r="L154" s="36">
        <v>0</v>
      </c>
      <c r="M154" s="33">
        <v>180.99</v>
      </c>
      <c r="N154" s="33">
        <v>650.91999999999996</v>
      </c>
      <c r="O154" s="33"/>
      <c r="P154" s="33"/>
      <c r="Q154" s="33"/>
      <c r="R154" s="33"/>
      <c r="S154" s="33"/>
      <c r="T154" s="1">
        <f t="shared" si="58"/>
        <v>0</v>
      </c>
      <c r="U154" s="36">
        <f>SUM(L154+M154+N154+O154+P154+Q154+R154+S154)</f>
        <v>831.91</v>
      </c>
      <c r="V154" s="40">
        <f>K154-U154</f>
        <v>6106.57</v>
      </c>
      <c r="W154" s="42"/>
    </row>
    <row r="155" spans="1:25" ht="27.95" customHeight="1" x14ac:dyDescent="0.25">
      <c r="A155" s="37">
        <f>A154+1</f>
        <v>126</v>
      </c>
      <c r="B155" s="30" t="s">
        <v>71</v>
      </c>
      <c r="C155" s="38" t="s">
        <v>72</v>
      </c>
      <c r="D155" s="5">
        <v>449.98</v>
      </c>
      <c r="E155" s="39">
        <f>D155*1.1507</f>
        <v>517.79198600000007</v>
      </c>
      <c r="F155" s="39">
        <f t="shared" si="54"/>
        <v>517.79198600000007</v>
      </c>
      <c r="G155" s="34">
        <v>15.2</v>
      </c>
      <c r="H155" s="34">
        <v>15.2</v>
      </c>
      <c r="I155" s="33">
        <f>D155*H155</f>
        <v>6839.6959999999999</v>
      </c>
      <c r="J155" s="33">
        <v>100</v>
      </c>
      <c r="K155" s="33">
        <f t="shared" si="56"/>
        <v>6939.6959999999999</v>
      </c>
      <c r="L155" s="36">
        <f>I155*1%</f>
        <v>68.396960000000007</v>
      </c>
      <c r="M155" s="33">
        <v>180.99</v>
      </c>
      <c r="N155" s="33">
        <v>665.31</v>
      </c>
      <c r="O155" s="33"/>
      <c r="P155" s="33"/>
      <c r="Q155" s="36"/>
      <c r="R155" s="36"/>
      <c r="S155" s="33"/>
      <c r="T155" s="1">
        <f t="shared" si="58"/>
        <v>0</v>
      </c>
      <c r="U155" s="36">
        <f>SUM(L155+M155+N155+O155+P155+Q155+R155+S155)</f>
        <v>914.69695999999999</v>
      </c>
      <c r="V155" s="40">
        <f>K155-U155</f>
        <v>6024.9990399999997</v>
      </c>
      <c r="W155" s="42"/>
      <c r="X155" s="36"/>
      <c r="Y155" s="40"/>
    </row>
    <row r="156" spans="1:25" ht="24.75" customHeight="1" x14ac:dyDescent="0.3">
      <c r="A156" s="37">
        <f>A155+1</f>
        <v>127</v>
      </c>
      <c r="B156" s="44" t="s">
        <v>51</v>
      </c>
      <c r="C156" s="45" t="s">
        <v>294</v>
      </c>
      <c r="D156" s="5">
        <v>344.01</v>
      </c>
      <c r="E156" s="39">
        <f>D156*1.1507</f>
        <v>395.852307</v>
      </c>
      <c r="F156" s="39">
        <f>E156</f>
        <v>395.852307</v>
      </c>
      <c r="G156" s="34">
        <v>15.2</v>
      </c>
      <c r="H156" s="34">
        <v>15.2</v>
      </c>
      <c r="I156" s="33">
        <f>D156*H156</f>
        <v>5228.9519999999993</v>
      </c>
      <c r="J156" s="33">
        <v>100</v>
      </c>
      <c r="K156" s="33">
        <f t="shared" si="56"/>
        <v>5328.9519999999993</v>
      </c>
      <c r="L156" s="36">
        <f>I156*1%</f>
        <v>52.289519999999996</v>
      </c>
      <c r="M156" s="33">
        <v>145.31</v>
      </c>
      <c r="N156" s="33">
        <v>412.43</v>
      </c>
      <c r="O156" s="33"/>
      <c r="P156" s="33"/>
      <c r="Q156" s="33"/>
      <c r="R156" s="33"/>
      <c r="S156" s="33"/>
      <c r="T156" s="1">
        <f t="shared" si="58"/>
        <v>0</v>
      </c>
      <c r="U156" s="36">
        <f>SUM(L156+M156+N156+O156+P156+Q156+R156+S156)</f>
        <v>610.02952000000005</v>
      </c>
      <c r="V156" s="40">
        <f>K156-U156</f>
        <v>4718.9224799999993</v>
      </c>
      <c r="W156" s="42"/>
    </row>
    <row r="157" spans="1:25" ht="27.95" customHeight="1" x14ac:dyDescent="0.25">
      <c r="A157" s="37"/>
      <c r="B157" s="37"/>
      <c r="C157" s="31" t="s">
        <v>276</v>
      </c>
      <c r="D157" s="5"/>
      <c r="E157" s="39"/>
      <c r="F157" s="39"/>
      <c r="G157" s="34"/>
      <c r="H157" s="34"/>
      <c r="I157" s="33"/>
      <c r="J157" s="33"/>
      <c r="K157" s="33"/>
      <c r="L157" s="55"/>
      <c r="M157" s="33"/>
      <c r="N157" s="33"/>
      <c r="O157" s="33"/>
      <c r="P157" s="33"/>
      <c r="Q157" s="33"/>
      <c r="R157" s="33"/>
      <c r="S157" s="33"/>
      <c r="T157" s="1"/>
      <c r="U157" s="36"/>
      <c r="V157" s="40"/>
    </row>
    <row r="158" spans="1:25" ht="27.95" customHeight="1" x14ac:dyDescent="0.25">
      <c r="A158" s="37">
        <f>A156+1</f>
        <v>128</v>
      </c>
      <c r="B158" s="30" t="s">
        <v>277</v>
      </c>
      <c r="C158" s="38" t="s">
        <v>278</v>
      </c>
      <c r="D158" s="5">
        <v>431.77</v>
      </c>
      <c r="E158" s="39">
        <f>D158*1.1507</f>
        <v>496.837739</v>
      </c>
      <c r="F158" s="39">
        <f t="shared" si="54"/>
        <v>496.837739</v>
      </c>
      <c r="G158" s="34">
        <v>15.2</v>
      </c>
      <c r="H158" s="34">
        <v>15.2</v>
      </c>
      <c r="I158" s="33">
        <f>D158*H158</f>
        <v>6562.9039999999995</v>
      </c>
      <c r="J158" s="33">
        <v>100</v>
      </c>
      <c r="K158" s="33">
        <f t="shared" si="56"/>
        <v>6662.9039999999995</v>
      </c>
      <c r="L158" s="36">
        <v>0</v>
      </c>
      <c r="M158" s="33">
        <v>173.69</v>
      </c>
      <c r="N158" s="33">
        <v>615.91999999999996</v>
      </c>
      <c r="O158" s="33"/>
      <c r="P158" s="33"/>
      <c r="Q158" s="33"/>
      <c r="R158" s="33"/>
      <c r="S158" s="33"/>
      <c r="T158" s="1">
        <f t="shared" si="58"/>
        <v>0</v>
      </c>
      <c r="U158" s="36">
        <f>SUM(L158+M158+N158+O158+P158+Q158+R158+S158)</f>
        <v>789.6099999999999</v>
      </c>
      <c r="V158" s="40">
        <f>K158-U158</f>
        <v>5873.2939999999999</v>
      </c>
      <c r="W158" s="42"/>
    </row>
    <row r="159" spans="1:25" ht="27.95" customHeight="1" x14ac:dyDescent="0.25">
      <c r="A159" s="37">
        <f>A158+1</f>
        <v>129</v>
      </c>
      <c r="B159" s="37" t="s">
        <v>335</v>
      </c>
      <c r="C159" s="46" t="s">
        <v>281</v>
      </c>
      <c r="D159" s="5">
        <v>261.38</v>
      </c>
      <c r="E159" s="39">
        <f>D159*1.1507</f>
        <v>300.76996600000001</v>
      </c>
      <c r="F159" s="39">
        <f t="shared" si="54"/>
        <v>300.76996600000001</v>
      </c>
      <c r="G159" s="34">
        <v>15.2</v>
      </c>
      <c r="H159" s="34">
        <v>15.2</v>
      </c>
      <c r="I159" s="33">
        <f>D159*H159</f>
        <v>3972.9759999999997</v>
      </c>
      <c r="J159" s="33">
        <v>100</v>
      </c>
      <c r="K159" s="33">
        <f t="shared" si="56"/>
        <v>4072.9759999999997</v>
      </c>
      <c r="L159" s="36">
        <f>I159*1%</f>
        <v>39.729759999999999</v>
      </c>
      <c r="M159" s="33">
        <v>90.25</v>
      </c>
      <c r="N159" s="33">
        <v>275.77999999999997</v>
      </c>
      <c r="O159" s="33"/>
      <c r="P159" s="33"/>
      <c r="Q159" s="33"/>
      <c r="R159" s="33"/>
      <c r="S159" s="33"/>
      <c r="T159" s="1">
        <f t="shared" si="58"/>
        <v>0</v>
      </c>
      <c r="U159" s="36">
        <f>SUM(L159+M159+N159+O159+P159+Q159+R159+S159)</f>
        <v>405.75975999999997</v>
      </c>
      <c r="V159" s="40">
        <f>K159-U159</f>
        <v>3667.2162399999997</v>
      </c>
      <c r="W159" s="42"/>
    </row>
    <row r="160" spans="1:25" ht="27.95" customHeight="1" x14ac:dyDescent="0.25">
      <c r="A160" s="37"/>
      <c r="B160" s="37"/>
      <c r="C160" s="51" t="s">
        <v>282</v>
      </c>
      <c r="D160" s="5"/>
      <c r="E160" s="39"/>
      <c r="F160" s="39"/>
      <c r="G160" s="34"/>
      <c r="H160" s="34"/>
      <c r="I160" s="33"/>
      <c r="J160" s="33"/>
      <c r="K160" s="33"/>
      <c r="L160" s="55"/>
      <c r="M160" s="33"/>
      <c r="N160" s="33"/>
      <c r="O160" s="33"/>
      <c r="P160" s="33"/>
      <c r="Q160" s="33"/>
      <c r="R160" s="33"/>
      <c r="S160" s="33"/>
      <c r="T160" s="1"/>
      <c r="U160" s="36"/>
      <c r="V160" s="40"/>
      <c r="W160" s="42"/>
    </row>
    <row r="161" spans="1:23" ht="27.95" customHeight="1" x14ac:dyDescent="0.25">
      <c r="A161" s="37">
        <f>A159+1</f>
        <v>130</v>
      </c>
      <c r="B161" s="37" t="s">
        <v>327</v>
      </c>
      <c r="C161" s="46" t="s">
        <v>286</v>
      </c>
      <c r="D161" s="5">
        <v>419.62</v>
      </c>
      <c r="E161" s="39">
        <f>D161*1.1507</f>
        <v>482.85673400000002</v>
      </c>
      <c r="F161" s="39">
        <f>E161</f>
        <v>482.85673400000002</v>
      </c>
      <c r="G161" s="34">
        <v>15.2</v>
      </c>
      <c r="H161" s="34">
        <v>15.2</v>
      </c>
      <c r="I161" s="33">
        <f>D161*H161</f>
        <v>6378.2240000000002</v>
      </c>
      <c r="J161" s="33">
        <v>100</v>
      </c>
      <c r="K161" s="33">
        <f t="shared" si="56"/>
        <v>6478.2240000000002</v>
      </c>
      <c r="L161" s="36">
        <f>I161*1%</f>
        <v>63.782240000000002</v>
      </c>
      <c r="M161" s="33">
        <v>168.81</v>
      </c>
      <c r="N161" s="33">
        <v>582.99</v>
      </c>
      <c r="O161" s="33"/>
      <c r="P161" s="33"/>
      <c r="Q161" s="33"/>
      <c r="R161" s="33">
        <v>1000</v>
      </c>
      <c r="S161" s="33"/>
      <c r="T161" s="1">
        <f t="shared" si="58"/>
        <v>1000</v>
      </c>
      <c r="U161" s="36">
        <f>SUM(L161+M161+N161+O161+P161+Q161+R161+S161)</f>
        <v>1815.58224</v>
      </c>
      <c r="V161" s="40">
        <f>K161-U161</f>
        <v>4662.6417600000004</v>
      </c>
      <c r="W161" s="42"/>
    </row>
    <row r="162" spans="1:23" ht="27.95" customHeight="1" x14ac:dyDescent="0.25">
      <c r="A162" s="37"/>
      <c r="B162" s="37"/>
      <c r="C162" s="51" t="s">
        <v>285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1.75" customHeight="1" x14ac:dyDescent="0.3">
      <c r="A163" s="59"/>
      <c r="B163" s="37"/>
      <c r="C163" s="60" t="s">
        <v>315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</row>
    <row r="164" spans="1:23" ht="21.75" customHeight="1" x14ac:dyDescent="0.3">
      <c r="A164" s="59">
        <f>A161+1</f>
        <v>131</v>
      </c>
      <c r="B164" s="37" t="s">
        <v>299</v>
      </c>
      <c r="C164" s="6" t="s">
        <v>300</v>
      </c>
      <c r="D164" s="5">
        <v>443.42</v>
      </c>
      <c r="E164" s="39">
        <f>D164*1.1507</f>
        <v>510.24339400000002</v>
      </c>
      <c r="F164" s="39">
        <f t="shared" si="54"/>
        <v>510.24339400000002</v>
      </c>
      <c r="G164" s="34">
        <v>15.2</v>
      </c>
      <c r="H164" s="34">
        <v>15.2</v>
      </c>
      <c r="I164" s="33">
        <f>D164*H164</f>
        <v>6739.9840000000004</v>
      </c>
      <c r="J164" s="33">
        <v>100</v>
      </c>
      <c r="K164" s="33">
        <f t="shared" si="56"/>
        <v>6839.9840000000004</v>
      </c>
      <c r="L164" s="55">
        <v>0</v>
      </c>
      <c r="M164" s="33">
        <v>178.38</v>
      </c>
      <c r="N164" s="33">
        <v>647.66</v>
      </c>
      <c r="O164" s="33"/>
      <c r="P164" s="33"/>
      <c r="Q164" s="33"/>
      <c r="R164" s="33"/>
      <c r="S164" s="33"/>
      <c r="T164" s="1">
        <f t="shared" si="58"/>
        <v>0</v>
      </c>
      <c r="U164" s="36">
        <f>SUM(L164+M164+N164+O164+P164+Q164+R164+S164)</f>
        <v>826.04</v>
      </c>
      <c r="V164" s="40">
        <f>K164-U164</f>
        <v>6013.9440000000004</v>
      </c>
      <c r="W164" s="42"/>
    </row>
    <row r="165" spans="1:23" ht="26.25" customHeight="1" x14ac:dyDescent="0.3">
      <c r="A165" s="59">
        <f>A164+1</f>
        <v>132</v>
      </c>
      <c r="B165" s="37" t="s">
        <v>317</v>
      </c>
      <c r="C165" s="6" t="s">
        <v>316</v>
      </c>
      <c r="D165" s="5">
        <v>397.2</v>
      </c>
      <c r="E165" s="39">
        <f>D165*1.1507</f>
        <v>457.05804000000001</v>
      </c>
      <c r="F165" s="39">
        <f t="shared" si="54"/>
        <v>457.05804000000001</v>
      </c>
      <c r="G165" s="34">
        <v>15.2</v>
      </c>
      <c r="H165" s="34">
        <v>15.2</v>
      </c>
      <c r="I165" s="33">
        <f>D165*H165</f>
        <v>6037.44</v>
      </c>
      <c r="J165" s="33">
        <v>100</v>
      </c>
      <c r="K165" s="33">
        <f t="shared" si="56"/>
        <v>6137.44</v>
      </c>
      <c r="L165" s="55"/>
      <c r="M165" s="33">
        <v>0</v>
      </c>
      <c r="N165" s="33">
        <v>528.47</v>
      </c>
      <c r="O165" s="33"/>
      <c r="P165" s="33"/>
      <c r="Q165" s="33"/>
      <c r="R165" s="33"/>
      <c r="S165" s="33"/>
      <c r="T165" s="1">
        <f t="shared" si="58"/>
        <v>0</v>
      </c>
      <c r="U165" s="36">
        <f>SUM(L165+M165+N165+O165+P165+Q165+R165+S165)</f>
        <v>528.47</v>
      </c>
      <c r="V165" s="40">
        <f>K165-U165</f>
        <v>5608.9699999999993</v>
      </c>
    </row>
    <row r="166" spans="1:23" ht="27.95" customHeight="1" x14ac:dyDescent="0.25">
      <c r="A166" s="30" t="s">
        <v>339</v>
      </c>
      <c r="C166" s="6"/>
      <c r="D166" s="61"/>
      <c r="E166" s="39"/>
      <c r="F166" s="39"/>
      <c r="G166" s="54"/>
      <c r="H166" s="54"/>
      <c r="I166" s="62">
        <f>SUM(I11:I165)</f>
        <v>732943.93599999894</v>
      </c>
      <c r="J166" s="62">
        <f>SUM(J11:J165)</f>
        <v>13200</v>
      </c>
      <c r="K166" s="62">
        <f t="shared" ref="K166:V166" si="62">SUM(K11:K165)</f>
        <v>746143.93599999906</v>
      </c>
      <c r="L166" s="62">
        <f t="shared" si="62"/>
        <v>5657.2257600000066</v>
      </c>
      <c r="M166" s="62">
        <f t="shared" si="62"/>
        <v>18521.239999999998</v>
      </c>
      <c r="N166" s="62">
        <f t="shared" si="62"/>
        <v>64313.499999999949</v>
      </c>
      <c r="O166" s="62">
        <f t="shared" si="62"/>
        <v>746.24</v>
      </c>
      <c r="P166" s="62">
        <f t="shared" si="62"/>
        <v>800</v>
      </c>
      <c r="Q166" s="62">
        <f t="shared" si="62"/>
        <v>10470.1684</v>
      </c>
      <c r="R166" s="62">
        <f t="shared" si="62"/>
        <v>5875</v>
      </c>
      <c r="S166" s="62">
        <f t="shared" si="62"/>
        <v>5175</v>
      </c>
      <c r="T166" s="62">
        <f t="shared" si="62"/>
        <v>23066.408399999997</v>
      </c>
      <c r="U166" s="62">
        <f t="shared" si="62"/>
        <v>111558.37415999999</v>
      </c>
      <c r="V166" s="62">
        <f t="shared" si="62"/>
        <v>634585.5618400001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82"/>
      <c r="V168" s="63"/>
    </row>
    <row r="169" spans="1:23" ht="18" customHeight="1" x14ac:dyDescent="0.25">
      <c r="A169" s="37"/>
      <c r="B169" s="37" t="s">
        <v>0</v>
      </c>
      <c r="C169" s="38"/>
      <c r="D169" s="33"/>
      <c r="E169" s="64"/>
      <c r="F169" s="64"/>
      <c r="G169" s="65"/>
      <c r="H169" s="6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7"/>
      <c r="V169" s="67"/>
    </row>
    <row r="170" spans="1:23" ht="17.25" x14ac:dyDescent="0.25">
      <c r="A170" s="49"/>
      <c r="B170" s="68" t="s">
        <v>287</v>
      </c>
      <c r="C170" s="68" t="s">
        <v>288</v>
      </c>
      <c r="D170" s="49"/>
      <c r="E170" s="49"/>
      <c r="F170" s="49"/>
      <c r="G170" s="49"/>
      <c r="H170" s="49"/>
      <c r="I170" s="49"/>
      <c r="J170" s="49"/>
      <c r="K170" s="68" t="s">
        <v>287</v>
      </c>
      <c r="L170" s="68" t="s">
        <v>8</v>
      </c>
      <c r="M170" s="49"/>
      <c r="N170" s="49"/>
      <c r="O170" s="49"/>
      <c r="P170" s="49"/>
      <c r="Q170" s="49"/>
      <c r="R170" s="49"/>
      <c r="S170" s="49"/>
      <c r="T170" s="49"/>
      <c r="U170" s="49"/>
      <c r="V170" s="69"/>
    </row>
    <row r="171" spans="1:23" ht="18" thickBot="1" x14ac:dyDescent="0.3">
      <c r="A171" s="49"/>
      <c r="B171" s="70">
        <v>3</v>
      </c>
      <c r="C171" s="70" t="s">
        <v>290</v>
      </c>
      <c r="D171" s="49"/>
      <c r="E171" s="49" t="s">
        <v>0</v>
      </c>
      <c r="F171" s="49"/>
      <c r="G171" s="49"/>
      <c r="H171" s="49"/>
      <c r="I171" s="49"/>
      <c r="J171" s="49"/>
      <c r="K171" s="70">
        <v>2</v>
      </c>
      <c r="L171" s="71" t="s">
        <v>296</v>
      </c>
      <c r="M171" s="49"/>
      <c r="N171" s="49"/>
      <c r="O171" s="49"/>
      <c r="P171" s="49"/>
      <c r="Q171" s="49"/>
      <c r="R171" s="49"/>
      <c r="S171" s="49"/>
      <c r="T171" s="49"/>
      <c r="U171" s="62"/>
      <c r="V171" s="49"/>
    </row>
    <row r="172" spans="1:23" ht="17.25" x14ac:dyDescent="0.25">
      <c r="A172" s="49"/>
      <c r="B172" s="70">
        <v>1</v>
      </c>
      <c r="C172" s="70" t="s">
        <v>289</v>
      </c>
      <c r="D172" s="49"/>
      <c r="E172" s="49"/>
      <c r="F172" s="72" t="s">
        <v>311</v>
      </c>
      <c r="G172" s="3">
        <v>2.4150000000000001E-2</v>
      </c>
      <c r="H172" s="49"/>
      <c r="I172" s="49"/>
      <c r="J172" s="49"/>
      <c r="K172" s="70">
        <v>4</v>
      </c>
      <c r="L172" s="71" t="s">
        <v>297</v>
      </c>
      <c r="M172" s="49"/>
      <c r="N172" s="49"/>
      <c r="O172" s="49"/>
      <c r="P172" s="49"/>
      <c r="Q172" s="49"/>
      <c r="R172" s="49"/>
      <c r="S172" s="49"/>
      <c r="T172" s="33"/>
      <c r="U172" s="49"/>
      <c r="V172" s="49"/>
    </row>
    <row r="173" spans="1:23" ht="18" thickBot="1" x14ac:dyDescent="0.35">
      <c r="A173" s="44" t="s">
        <v>0</v>
      </c>
      <c r="B173" s="73"/>
      <c r="C173" s="73"/>
      <c r="D173" s="44"/>
      <c r="E173" s="44"/>
      <c r="F173" s="74" t="s">
        <v>312</v>
      </c>
      <c r="G173" s="75">
        <v>548.85</v>
      </c>
      <c r="H173" s="44"/>
      <c r="I173" s="44"/>
      <c r="J173" s="44"/>
      <c r="K173" s="70">
        <v>8</v>
      </c>
      <c r="L173" s="71" t="s">
        <v>308</v>
      </c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3" ht="16.5" thickTop="1" x14ac:dyDescent="0.25">
      <c r="B174" s="73"/>
      <c r="C174" s="73"/>
      <c r="F174" s="74"/>
      <c r="G174" s="76">
        <f>+G173*G172</f>
        <v>13.254727500000001</v>
      </c>
      <c r="K174" s="70">
        <v>10</v>
      </c>
      <c r="L174" s="71" t="s">
        <v>291</v>
      </c>
    </row>
    <row r="175" spans="1:23" ht="16.5" thickBot="1" x14ac:dyDescent="0.3">
      <c r="B175" s="73"/>
      <c r="C175" s="73"/>
      <c r="F175" s="74" t="s">
        <v>313</v>
      </c>
      <c r="G175" s="75">
        <v>30.4</v>
      </c>
      <c r="K175" s="70">
        <v>12</v>
      </c>
      <c r="L175" s="71" t="s">
        <v>22</v>
      </c>
    </row>
    <row r="176" spans="1:23" ht="16.5" thickTop="1" x14ac:dyDescent="0.25">
      <c r="B176" s="73"/>
      <c r="C176" s="73"/>
      <c r="F176" s="74"/>
      <c r="G176" s="76">
        <f>+G174*G175</f>
        <v>402.94371599999999</v>
      </c>
      <c r="K176" s="70">
        <v>14</v>
      </c>
      <c r="L176" s="71" t="s">
        <v>304</v>
      </c>
    </row>
    <row r="177" spans="2:20" x14ac:dyDescent="0.25">
      <c r="B177" s="73"/>
      <c r="C177" s="73"/>
      <c r="F177" s="74"/>
      <c r="G177" s="77"/>
      <c r="K177" s="70">
        <v>32</v>
      </c>
      <c r="L177" s="71" t="s">
        <v>20</v>
      </c>
    </row>
    <row r="178" spans="2:20" ht="16.5" thickBot="1" x14ac:dyDescent="0.3">
      <c r="B178" s="73"/>
      <c r="C178" s="73"/>
      <c r="F178" s="78" t="s">
        <v>314</v>
      </c>
      <c r="G178" s="4">
        <f>+G176/2</f>
        <v>201.471858</v>
      </c>
      <c r="K178" s="70">
        <v>34</v>
      </c>
      <c r="L178" s="71" t="s">
        <v>21</v>
      </c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80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G184" s="6" t="s">
        <v>0</v>
      </c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81"/>
      <c r="C187" s="81"/>
      <c r="K187" s="73"/>
      <c r="L187" s="79"/>
    </row>
    <row r="188" spans="2:20" x14ac:dyDescent="0.25">
      <c r="K188" s="73"/>
      <c r="L188" s="79"/>
      <c r="T188" s="6" t="s">
        <v>5</v>
      </c>
    </row>
    <row r="189" spans="2:20" x14ac:dyDescent="0.25">
      <c r="K189" s="73"/>
      <c r="L189" s="79"/>
    </row>
    <row r="190" spans="2:20" x14ac:dyDescent="0.25">
      <c r="K190" s="73"/>
      <c r="L190" s="79"/>
      <c r="M190" s="6" t="s">
        <v>0</v>
      </c>
    </row>
    <row r="191" spans="2:20" x14ac:dyDescent="0.25">
      <c r="E191" s="6" t="s">
        <v>0</v>
      </c>
      <c r="K191" s="73"/>
    </row>
    <row r="195" spans="5:21" x14ac:dyDescent="0.25">
      <c r="I195" s="6" t="s">
        <v>0</v>
      </c>
    </row>
    <row r="196" spans="5:21" x14ac:dyDescent="0.25">
      <c r="U196" s="6" t="s">
        <v>0</v>
      </c>
    </row>
    <row r="200" spans="5:21" x14ac:dyDescent="0.25">
      <c r="T200" s="6" t="s">
        <v>0</v>
      </c>
    </row>
    <row r="207" spans="5:21" x14ac:dyDescent="0.25">
      <c r="E207" s="6" t="s">
        <v>0</v>
      </c>
    </row>
    <row r="211" spans="3:3" x14ac:dyDescent="0.25">
      <c r="C211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3" manualBreakCount="3">
    <brk id="46" max="21" man="1"/>
    <brk id="89" max="21" man="1"/>
    <brk id="178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FEBRERO 15</vt:lpstr>
      <vt:lpstr>'ENERO 15'!Área_de_impresión</vt:lpstr>
      <vt:lpstr>'FEBRERO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2025-05-13T16:05:17Z</dcterms:modified>
</cp:coreProperties>
</file>